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60" yWindow="1560" windowWidth="8715" windowHeight="12525" tabRatio="337" activeTab="0"/>
  </bookViews>
  <sheets>
    <sheet name="記入方法" sheetId="1" r:id="rId1"/>
    <sheet name="シフト" sheetId="2" r:id="rId2"/>
    <sheet name="時間" sheetId="3" r:id="rId3"/>
    <sheet name="記入例（シフト）" sheetId="4" r:id="rId4"/>
  </sheets>
  <definedNames>
    <definedName name="_xlnm.Print_Area" localSheetId="1">'シフト'!$A$1:$AK$79</definedName>
    <definedName name="_xlnm.Print_Area" localSheetId="0">'記入方法'!$A$1:$J$42</definedName>
    <definedName name="_xlnm.Print_Area" localSheetId="3">'記入例（シフト）'!$A$1:$AK$65</definedName>
    <definedName name="_xlnm.Print_Area" localSheetId="2">'時間'!$A$1:$AM$108</definedName>
  </definedNames>
  <calcPr fullCalcOnLoad="1"/>
</workbook>
</file>

<file path=xl/comments2.xml><?xml version="1.0" encoding="utf-8"?>
<comments xmlns="http://schemas.openxmlformats.org/spreadsheetml/2006/main">
  <authors>
    <author>TAMIE</author>
    <author>1620</author>
  </authors>
  <commentList>
    <comment ref="AL46" authorId="0">
      <text>
        <r>
          <rPr>
            <sz val="9"/>
            <rFont val="ＭＳ Ｐゴシック"/>
            <family val="3"/>
          </rPr>
          <t>昼間時間の始まり</t>
        </r>
      </text>
    </comment>
    <comment ref="AM46" authorId="0">
      <text>
        <r>
          <rPr>
            <sz val="9"/>
            <rFont val="ＭＳ Ｐゴシック"/>
            <family val="3"/>
          </rPr>
          <t xml:space="preserve">昼間時間の終了
</t>
        </r>
      </text>
    </comment>
    <comment ref="AN49" authorId="1">
      <text>
        <r>
          <rPr>
            <sz val="9"/>
            <rFont val="ＭＳ Ｐゴシック"/>
            <family val="3"/>
          </rPr>
          <t xml:space="preserve">昼間の休憩時間
</t>
        </r>
      </text>
    </comment>
    <comment ref="AI67" authorId="0">
      <text>
        <r>
          <rPr>
            <sz val="9"/>
            <rFont val="ＭＳ Ｐゴシック"/>
            <family val="3"/>
          </rPr>
          <t>始業時刻</t>
        </r>
      </text>
    </comment>
    <comment ref="AJ67" authorId="0">
      <text>
        <r>
          <rPr>
            <sz val="9"/>
            <rFont val="ＭＳ Ｐゴシック"/>
            <family val="3"/>
          </rPr>
          <t>終業時刻</t>
        </r>
      </text>
    </comment>
    <comment ref="AK67" authorId="0">
      <text>
        <r>
          <rPr>
            <sz val="9"/>
            <rFont val="ＭＳ Ｐゴシック"/>
            <family val="3"/>
          </rPr>
          <t xml:space="preserve">休憩開始時刻
</t>
        </r>
      </text>
    </comment>
    <comment ref="AM67" authorId="0">
      <text>
        <r>
          <rPr>
            <sz val="9"/>
            <rFont val="ＭＳ Ｐゴシック"/>
            <family val="3"/>
          </rPr>
          <t xml:space="preserve">休憩時間
</t>
        </r>
      </text>
    </comment>
    <comment ref="AL76" authorId="0">
      <text>
        <r>
          <rPr>
            <sz val="9"/>
            <rFont val="ＭＳ Ｐゴシック"/>
            <family val="3"/>
          </rPr>
          <t xml:space="preserve">休憩終了時刻
</t>
        </r>
      </text>
    </comment>
  </commentList>
</comments>
</file>

<file path=xl/comments4.xml><?xml version="1.0" encoding="utf-8"?>
<comments xmlns="http://schemas.openxmlformats.org/spreadsheetml/2006/main">
  <authors>
    <author>TAMIE</author>
  </authors>
  <commentList>
    <comment ref="AI56" authorId="0">
      <text>
        <r>
          <rPr>
            <sz val="9"/>
            <rFont val="ＭＳ Ｐゴシック"/>
            <family val="3"/>
          </rPr>
          <t>始業時刻</t>
        </r>
      </text>
    </comment>
    <comment ref="AJ56" authorId="0">
      <text>
        <r>
          <rPr>
            <sz val="9"/>
            <rFont val="ＭＳ Ｐゴシック"/>
            <family val="3"/>
          </rPr>
          <t>終業時刻</t>
        </r>
      </text>
    </comment>
    <comment ref="AK56" authorId="0">
      <text>
        <r>
          <rPr>
            <sz val="9"/>
            <rFont val="ＭＳ Ｐゴシック"/>
            <family val="3"/>
          </rPr>
          <t xml:space="preserve">休憩開始時刻
</t>
        </r>
      </text>
    </comment>
    <comment ref="AL65" authorId="0">
      <text>
        <r>
          <rPr>
            <sz val="9"/>
            <rFont val="ＭＳ Ｐゴシック"/>
            <family val="3"/>
          </rPr>
          <t xml:space="preserve">休憩終了時刻
</t>
        </r>
      </text>
    </comment>
    <comment ref="AM56" authorId="0">
      <text>
        <r>
          <rPr>
            <sz val="9"/>
            <rFont val="ＭＳ Ｐゴシック"/>
            <family val="3"/>
          </rPr>
          <t xml:space="preserve">休憩時間
</t>
        </r>
      </text>
    </comment>
    <comment ref="AL35" authorId="0">
      <text>
        <r>
          <rPr>
            <sz val="9"/>
            <rFont val="ＭＳ Ｐゴシック"/>
            <family val="3"/>
          </rPr>
          <t>昼間時間の始まり</t>
        </r>
      </text>
    </comment>
    <comment ref="AM35" authorId="0">
      <text>
        <r>
          <rPr>
            <sz val="9"/>
            <rFont val="ＭＳ Ｐゴシック"/>
            <family val="3"/>
          </rPr>
          <t xml:space="preserve">昼間時間の終了
</t>
        </r>
      </text>
    </comment>
  </commentList>
</comments>
</file>

<file path=xl/sharedStrings.xml><?xml version="1.0" encoding="utf-8"?>
<sst xmlns="http://schemas.openxmlformats.org/spreadsheetml/2006/main" count="1336" uniqueCount="213">
  <si>
    <t>年</t>
  </si>
  <si>
    <t>月分）</t>
  </si>
  <si>
    <t>事業所名（</t>
  </si>
  <si>
    <t>　</t>
  </si>
  <si>
    <t>朝の</t>
  </si>
  <si>
    <t>勤務時間区分　</t>
  </si>
  <si>
    <t>勤務時間帯</t>
  </si>
  <si>
    <t>従業者の勤務の体制及び勤務形態一覧表（時間数）</t>
  </si>
  <si>
    <t>氏　名</t>
  </si>
  <si>
    <t>備　考</t>
  </si>
  <si>
    <t>実働時間</t>
  </si>
  <si>
    <t>時間</t>
  </si>
  <si>
    <t>分</t>
  </si>
  <si>
    <t>日中の時間帯</t>
  </si>
  <si>
    <t>夜間及び深夜の時間帯以外の時間帯（日中の時間帯）：</t>
  </si>
  <si>
    <t>日中の時間帯</t>
  </si>
  <si>
    <t>平成</t>
  </si>
  <si>
    <t>夜の</t>
  </si>
  <si>
    <t>昼間時間</t>
  </si>
  <si>
    <t>介護従業者の日中の時間帯の勤務時間の計（ｱ）</t>
  </si>
  <si>
    <t>時</t>
  </si>
  <si>
    <t>始業時刻</t>
  </si>
  <si>
    <t>終業時刻</t>
  </si>
  <si>
    <t>休憩開始時刻</t>
  </si>
  <si>
    <t>休憩終了時刻</t>
  </si>
  <si>
    <t>夜間含む勤務時間</t>
  </si>
  <si>
    <t>従業者の勤務の体制及び勤務形態一覧表（シフト）</t>
  </si>
  <si>
    <t>（　</t>
  </si>
  <si>
    <t>）</t>
  </si>
  <si>
    <t>常勤職員が勤務すべき１週あたりの勤務時間　[就業規則等で定められた１週あたりの勤務時間]　：　　</t>
  </si>
  <si>
    <t>　</t>
  </si>
  <si>
    <t>記号（番号）</t>
  </si>
  <si>
    <t>判定</t>
  </si>
  <si>
    <t>）</t>
  </si>
  <si>
    <t>　</t>
  </si>
  <si>
    <t>記号</t>
  </si>
  <si>
    <t>【記入上の注意】</t>
  </si>
  <si>
    <t>第　　１　　週</t>
  </si>
  <si>
    <t>第　　２　　週</t>
  </si>
  <si>
    <t>第　　３　　週</t>
  </si>
  <si>
    <t>第　　４　　週</t>
  </si>
  <si>
    <t>火</t>
  </si>
  <si>
    <t>水</t>
  </si>
  <si>
    <t>木</t>
  </si>
  <si>
    <t>金</t>
  </si>
  <si>
    <t>土</t>
  </si>
  <si>
    <t>日</t>
  </si>
  <si>
    <t>月</t>
  </si>
  <si>
    <t>火</t>
  </si>
  <si>
    <t>時間帯
の区分</t>
  </si>
  <si>
    <t>第　　１　　週</t>
  </si>
  <si>
    <t>合計
勤務
時間（a）</t>
  </si>
  <si>
    <t>週平均の勤務時間（b）</t>
  </si>
  <si>
    <t>＊</t>
  </si>
  <si>
    <t>―</t>
  </si>
  <si>
    <t>常勤職員が勤務すべき１日あたりの勤務時間　[就業規則等で定められた１日あたりの勤務時間]　：　　</t>
  </si>
  <si>
    <t>～</t>
  </si>
  <si>
    <t>まで</t>
  </si>
  <si>
    <t>～</t>
  </si>
  <si>
    <t>（</t>
  </si>
  <si>
    <t>～</t>
  </si>
  <si>
    <t>）</t>
  </si>
  <si>
    <t>（</t>
  </si>
  <si>
    <t>）</t>
  </si>
  <si>
    <r>
      <t>サービス種類（　</t>
    </r>
    <r>
      <rPr>
        <sz val="11"/>
        <rFont val="ＭＳ Ｐゴシック"/>
        <family val="3"/>
      </rPr>
      <t>(介護予防)認知症対応型応型通所介護事業</t>
    </r>
  </si>
  <si>
    <t>）</t>
  </si>
  <si>
    <t>）</t>
  </si>
  <si>
    <t>人員基準確認表（予定用）</t>
  </si>
  <si>
    <r>
      <t>　≪上段の表の「勤務形態」「兼務」「兼務職種」「氏名」(各</t>
    </r>
    <r>
      <rPr>
        <sz val="11"/>
        <rFont val="ＭＳ Ｐゴシック"/>
        <family val="3"/>
      </rPr>
      <t xml:space="preserve"> 灰色）</t>
    </r>
    <r>
      <rPr>
        <sz val="11"/>
        <rFont val="ＭＳ Ｐゴシック"/>
        <family val="3"/>
      </rPr>
      <t>の欄≫</t>
    </r>
  </si>
  <si>
    <t>　○　介護従業者全員について記入して下さい。</t>
  </si>
  <si>
    <t>　○　「勤務形態」欄は、以下の勤務形態の区分に従って、その順に記入して下さい。</t>
  </si>
  <si>
    <t xml:space="preserve">       区分　Ａ：常勤で専従　Ｂ：常勤で兼務　Ｃ：常勤以外で専従　Ｄ：常勤以外で兼務 </t>
  </si>
  <si>
    <t>　　時間のみについて、下段の「勤務時間区分」の表で設定した記号（番号）を入力して下さい。</t>
  </si>
  <si>
    <t xml:space="preserve">    または「＊」印などを記入し、「兼務業種」欄に兼務している業務名を記入して下さい。</t>
  </si>
  <si>
    <t>　≪下段の「勤務時間区分」の表≫</t>
  </si>
  <si>
    <t>　○　黄色のセルには、数字を半角で入力して下さい。</t>
  </si>
  <si>
    <t>　○　「記号（番号）」欄（灰色）については、「A1」「B2」「日」「夜」などの記号を記入して下さい。</t>
  </si>
  <si>
    <t>　○　勤務形態が「夜勤」の場合については「夜勤入りの日」と「夜勤明けの日」とを別々に記</t>
  </si>
  <si>
    <t>　　載して下さい。</t>
  </si>
  <si>
    <t>　○　時間は24時間で記入。ただし、午前0時については、「夜勤入りの日」は、「終業時刻」欄に</t>
  </si>
  <si>
    <t>　　「24」時「0」分。「夜勤明けの日」は、「始業時刻」欄に「0」時「0」分と入力して下さい。</t>
  </si>
  <si>
    <t>　≪上段の表の黄色セル≫</t>
  </si>
  <si>
    <t>　○　下段で設定をした「記号（番号）」を記入して下さい。その際、文字等種類は同じように記入</t>
  </si>
  <si>
    <t>　　して下さい。（例えば、下段で「A2」（半角）とし、上段で「Ａ２」（全角）などと入力すると自動計</t>
  </si>
  <si>
    <t>　　算ができなくなります。）</t>
  </si>
  <si>
    <t>　○　「シフト」シートの入力によって、勤務時間が自動的に転記されます。</t>
  </si>
  <si>
    <t>　○　兼務職員について、勤務時間を按分する場合など、シフトに該当しない勤務時間がある場</t>
  </si>
  <si>
    <t>　　合は、対応する欄に直接勤務時間を半角で入力して下さい。</t>
  </si>
  <si>
    <t>サービス種類　　  （　　　　　　　　　　　　　　　　　　　　　　　　　　　　　　　　　）</t>
  </si>
  <si>
    <t>兼務</t>
  </si>
  <si>
    <t>勤務形態</t>
  </si>
  <si>
    <t>兼務業種</t>
  </si>
  <si>
    <t>曜日</t>
  </si>
  <si>
    <t>事業所名</t>
  </si>
  <si>
    <t>１．「シフト」シート</t>
  </si>
  <si>
    <t>２．「時間」シート</t>
  </si>
  <si>
    <t>　○　管理者、介護支援専門員が介護従業者を兼務している場合は、介護従業者として勤務した</t>
  </si>
  <si>
    <t>　○　管理者、介護支援専門員が介護従業者を兼務している場合は、表の「兼務」欄に「○」印、</t>
  </si>
  <si>
    <t>　○　介護従業者のうち、看護師または准看護師について、「兼務」欄に「看」と記入してください。</t>
  </si>
  <si>
    <t>(介護予防)小規模多機能型居宅介護事業</t>
  </si>
  <si>
    <t>通いサービス利用定員</t>
  </si>
  <si>
    <t>常勤
判定</t>
  </si>
  <si>
    <t>常勤人数</t>
  </si>
  <si>
    <t>）</t>
  </si>
  <si>
    <t>兼務</t>
  </si>
  <si>
    <t>木</t>
  </si>
  <si>
    <t>金</t>
  </si>
  <si>
    <t>土</t>
  </si>
  <si>
    <t>日</t>
  </si>
  <si>
    <t>月</t>
  </si>
  <si>
    <t>水</t>
  </si>
  <si>
    <t>A</t>
  </si>
  <si>
    <t>羽曳野　太郎</t>
  </si>
  <si>
    <t>D1</t>
  </si>
  <si>
    <t>D2</t>
  </si>
  <si>
    <t>C1</t>
  </si>
  <si>
    <t>A</t>
  </si>
  <si>
    <t>高鷲　花子</t>
  </si>
  <si>
    <t>B2</t>
  </si>
  <si>
    <t>B2</t>
  </si>
  <si>
    <t>C4</t>
  </si>
  <si>
    <t>A</t>
  </si>
  <si>
    <t>古市　次郎</t>
  </si>
  <si>
    <t>B1</t>
  </si>
  <si>
    <t>B</t>
  </si>
  <si>
    <t>白鳥　良子</t>
  </si>
  <si>
    <t>A2</t>
  </si>
  <si>
    <t>B</t>
  </si>
  <si>
    <t>○</t>
  </si>
  <si>
    <t>大阪　弘子</t>
  </si>
  <si>
    <t>B4</t>
  </si>
  <si>
    <t>C1</t>
  </si>
  <si>
    <t>B1</t>
  </si>
  <si>
    <t>C</t>
  </si>
  <si>
    <t>島泉　まゆみ</t>
  </si>
  <si>
    <t>D1</t>
  </si>
  <si>
    <t>D2</t>
  </si>
  <si>
    <t>C1</t>
  </si>
  <si>
    <t>C</t>
  </si>
  <si>
    <t>北村　五郎</t>
  </si>
  <si>
    <t>A2</t>
  </si>
  <si>
    <t>A1</t>
  </si>
  <si>
    <t>C</t>
  </si>
  <si>
    <t>新田　明子</t>
  </si>
  <si>
    <t>B1</t>
  </si>
  <si>
    <t>C3</t>
  </si>
  <si>
    <t>A1</t>
  </si>
  <si>
    <t>渡辺　あゆみ</t>
  </si>
  <si>
    <t>D1</t>
  </si>
  <si>
    <t>D3</t>
  </si>
  <si>
    <t>D</t>
  </si>
  <si>
    <t>村本　時子</t>
  </si>
  <si>
    <t>D2</t>
  </si>
  <si>
    <t>D1</t>
  </si>
  <si>
    <t>D</t>
  </si>
  <si>
    <t>○</t>
  </si>
  <si>
    <t>管理者</t>
  </si>
  <si>
    <t>松倉　宏</t>
  </si>
  <si>
    <t>D1</t>
  </si>
  <si>
    <t>D2</t>
  </si>
  <si>
    <t>常勤職員が勤務すべき１週あたりの勤務時間　[就業規則等で定められた１週あたりの勤務時間]　：　　</t>
  </si>
  <si>
    <t>0</t>
  </si>
  <si>
    <t>常勤職員が勤務すべき１日あたりの勤務時間　[就業規則等で定められた１日あたりの勤務時間]　：　　</t>
  </si>
  <si>
    <t>～</t>
  </si>
  <si>
    <t>まで</t>
  </si>
  <si>
    <t>～</t>
  </si>
  <si>
    <t>（</t>
  </si>
  <si>
    <t>～</t>
  </si>
  <si>
    <t>早出１</t>
  </si>
  <si>
    <t>（</t>
  </si>
  <si>
    <t>）</t>
  </si>
  <si>
    <t>早出２</t>
  </si>
  <si>
    <t>A2</t>
  </si>
  <si>
    <t>早出３</t>
  </si>
  <si>
    <t>A3</t>
  </si>
  <si>
    <t>日勤１</t>
  </si>
  <si>
    <t>B1</t>
  </si>
  <si>
    <t>日勤２</t>
  </si>
  <si>
    <t>B2</t>
  </si>
  <si>
    <t>日勤３</t>
  </si>
  <si>
    <t>B3</t>
  </si>
  <si>
    <t>日勤４</t>
  </si>
  <si>
    <t>B4</t>
  </si>
  <si>
    <t>遅出１</t>
  </si>
  <si>
    <t>C1</t>
  </si>
  <si>
    <t>遅出２</t>
  </si>
  <si>
    <t>C2</t>
  </si>
  <si>
    <t>遅出３</t>
  </si>
  <si>
    <t>C3</t>
  </si>
  <si>
    <t>遅出４</t>
  </si>
  <si>
    <t>C4</t>
  </si>
  <si>
    <t>夜勤入</t>
  </si>
  <si>
    <t>夜勤明１</t>
  </si>
  <si>
    <t>D2</t>
  </si>
  <si>
    <t>夜勤明２</t>
  </si>
  <si>
    <t>従業者の勤務の体制及び勤務形態一覧表（シフト）</t>
  </si>
  <si>
    <t>（　</t>
  </si>
  <si>
    <r>
      <t>サービス種類（　</t>
    </r>
    <r>
      <rPr>
        <sz val="11"/>
        <rFont val="ＭＳ Ｐゴシック"/>
        <family val="3"/>
      </rPr>
      <t>(介護予防)認知症対応型応型通所介護事業</t>
    </r>
  </si>
  <si>
    <t>）</t>
  </si>
  <si>
    <t>介護支援専門員</t>
  </si>
  <si>
    <t>看</t>
  </si>
  <si>
    <t>小規模多機能型居宅介護</t>
  </si>
  <si>
    <t>人(a)</t>
  </si>
  <si>
    <t>／週(b)</t>
  </si>
  <si>
    <t>／日(c)</t>
  </si>
  <si>
    <t>常勤換算後の人数（ィ＝ｱ÷c）</t>
  </si>
  <si>
    <t>介護従業者の日中の時間帯の勤務時間の基準（ｳ=ｴ×c）</t>
  </si>
  <si>
    <t>常勤換算後の人数（ｴ＝a÷3）</t>
  </si>
  <si>
    <r>
      <t>／週</t>
    </r>
    <r>
      <rPr>
        <b/>
        <u val="single"/>
        <sz val="11"/>
        <rFont val="ＭＳ Ｐゴシック"/>
        <family val="3"/>
      </rPr>
      <t>（b）</t>
    </r>
  </si>
  <si>
    <t>　○　勤務形態が「宿直」の場合については、「勤務時間帯欄」に必ず「宿直」と記載して下さい。</t>
  </si>
  <si>
    <t>　　　宿直の場合は「始業時間」及び「終業時間」は、夜間及び深夜の時間帯の範囲で入力して</t>
  </si>
  <si>
    <t>　　下さい。宿直の前後に勤務がある場合は別の兼務時間帯設定をして記載して下さい。</t>
  </si>
  <si>
    <t>令和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</si>
</sst>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 numFmtId="192" formatCode="0_ "/>
    <numFmt numFmtId="193" formatCode="0.0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sz val="10"/>
      <color indexed="10"/>
      <name val="ＭＳ Ｐゴシック"/>
      <family val="3"/>
    </font>
    <font>
      <sz val="11"/>
      <color indexed="10"/>
      <name val="ＭＳ Ｐゴシック"/>
      <family val="3"/>
    </font>
    <font>
      <sz val="10"/>
      <color indexed="12"/>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u val="single"/>
      <sz val="11"/>
      <color indexed="12"/>
      <name val="ＭＳ Ｐゴシック"/>
      <family val="3"/>
    </font>
    <font>
      <b/>
      <sz val="12"/>
      <color indexed="12"/>
      <name val="ＭＳ Ｐゴシック"/>
      <family val="3"/>
    </font>
    <font>
      <sz val="11"/>
      <color indexed="10"/>
      <name val="ＭＳ Ｐ明朝"/>
      <family val="1"/>
    </font>
    <font>
      <sz val="12"/>
      <color indexed="10"/>
      <name val="ＭＳ Ｐゴシック"/>
      <family val="3"/>
    </font>
    <font>
      <sz val="12"/>
      <color indexed="9"/>
      <name val="ＭＳ Ｐゴシック"/>
      <family val="3"/>
    </font>
    <font>
      <b/>
      <sz val="11"/>
      <color indexed="9"/>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ゴシック"/>
      <family val="3"/>
    </font>
    <font>
      <b/>
      <u val="single"/>
      <sz val="11"/>
      <name val="ＭＳ Ｐゴシック"/>
      <family val="3"/>
    </font>
    <font>
      <b/>
      <u val="single"/>
      <sz val="14"/>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thin"/>
      <bottom style="thin"/>
    </border>
    <border>
      <left style="medium"/>
      <right style="thin"/>
      <top>
        <color indexed="63"/>
      </top>
      <bottom>
        <color indexed="63"/>
      </bottom>
    </border>
    <border>
      <left style="thin"/>
      <right style="thin"/>
      <top style="thin"/>
      <bottom style="thin"/>
    </border>
    <border>
      <left style="double"/>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color indexed="63"/>
      </right>
      <top>
        <color indexed="63"/>
      </top>
      <bottom style="thin"/>
    </border>
    <border>
      <left style="double"/>
      <right style="medium"/>
      <top style="thin"/>
      <bottom style="thin"/>
    </border>
    <border>
      <left style="medium"/>
      <right style="thin"/>
      <top>
        <color indexed="63"/>
      </top>
      <bottom style="thin"/>
    </border>
    <border>
      <left style="thin"/>
      <right style="thin"/>
      <top>
        <color indexed="63"/>
      </top>
      <bottom style="thin"/>
    </border>
    <border>
      <left style="double"/>
      <right style="medium"/>
      <top>
        <color indexed="63"/>
      </top>
      <bottom style="thin"/>
    </border>
    <border>
      <left style="double"/>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double"/>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double"/>
      <right style="medium"/>
      <top style="hair"/>
      <bottom style="thin"/>
    </border>
    <border>
      <left style="thin"/>
      <right style="double"/>
      <top style="thin"/>
      <bottom style="medium"/>
    </border>
    <border>
      <left style="thin"/>
      <right style="double"/>
      <top>
        <color indexed="63"/>
      </top>
      <bottom style="thin"/>
    </border>
    <border>
      <left style="thin"/>
      <right style="double"/>
      <top style="thin"/>
      <bottom style="thin"/>
    </border>
    <border>
      <left style="double"/>
      <right style="medium"/>
      <top style="thin"/>
      <bottom style="medium"/>
    </border>
    <border>
      <left style="double"/>
      <right style="thin"/>
      <top>
        <color indexed="63"/>
      </top>
      <bottom style="medium"/>
    </border>
    <border>
      <left style="thin"/>
      <right style="medium"/>
      <top>
        <color indexed="63"/>
      </top>
      <bottom style="medium"/>
    </border>
    <border>
      <left>
        <color indexed="63"/>
      </left>
      <right style="thin"/>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style="medium"/>
      <right style="medium"/>
      <top style="thin"/>
      <bottom style="thin"/>
    </border>
    <border>
      <left>
        <color indexed="63"/>
      </left>
      <right style="medium"/>
      <top style="hair"/>
      <bottom style="thin"/>
    </border>
    <border>
      <left style="double"/>
      <right style="medium"/>
      <top style="thin"/>
      <bottom style="hair"/>
    </border>
    <border>
      <left style="double"/>
      <right style="medium"/>
      <top style="hair"/>
      <bottom style="medium"/>
    </border>
    <border>
      <left style="double"/>
      <right style="medium"/>
      <top style="medium"/>
      <bottom style="medium"/>
    </border>
    <border>
      <left style="medium"/>
      <right style="medium"/>
      <top style="medium"/>
      <bottom style="medium"/>
    </border>
    <border>
      <left style="medium"/>
      <right style="medium"/>
      <top style="thin"/>
      <bottom style="hair"/>
    </border>
    <border>
      <left style="medium"/>
      <right style="medium"/>
      <top style="hair"/>
      <bottom style="medium"/>
    </border>
    <border>
      <left style="medium"/>
      <right style="medium"/>
      <top>
        <color indexed="63"/>
      </top>
      <bottom style="hair"/>
    </border>
    <border>
      <left style="medium"/>
      <right>
        <color indexed="63"/>
      </right>
      <top style="thin"/>
      <bottom style="medium"/>
    </border>
    <border>
      <left style="medium"/>
      <right style="medium"/>
      <top style="thin"/>
      <bottom style="medium"/>
    </border>
    <border>
      <left style="medium"/>
      <right style="thin"/>
      <top style="medium"/>
      <bottom style="thin"/>
    </border>
    <border>
      <left style="thin"/>
      <right>
        <color indexed="63"/>
      </right>
      <top>
        <color indexed="63"/>
      </top>
      <bottom style="medium"/>
    </border>
    <border>
      <left style="medium"/>
      <right style="thin"/>
      <top>
        <color indexed="63"/>
      </top>
      <bottom style="medium"/>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color indexed="39"/>
      </left>
      <right style="medium">
        <color indexed="39"/>
      </right>
      <top style="medium">
        <color indexed="39"/>
      </top>
      <bottom style="medium">
        <color indexed="39"/>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2"/>
      </left>
      <right style="thin">
        <color indexed="12"/>
      </right>
      <top style="medium"/>
      <bottom style="thin">
        <color indexed="12"/>
      </bottom>
    </border>
    <border>
      <left>
        <color indexed="63"/>
      </left>
      <right>
        <color indexed="63"/>
      </right>
      <top style="medium"/>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style="medium"/>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border>
    <border>
      <left>
        <color indexed="63"/>
      </left>
      <right>
        <color indexed="63"/>
      </right>
      <top style="thin">
        <color indexed="12"/>
      </top>
      <bottom style="medium"/>
    </border>
    <border>
      <left>
        <color indexed="63"/>
      </left>
      <right style="medium"/>
      <top style="thin">
        <color indexed="12"/>
      </top>
      <bottom style="medium"/>
    </border>
    <border>
      <left style="thin">
        <color indexed="12"/>
      </left>
      <right>
        <color indexed="63"/>
      </right>
      <top style="thin">
        <color indexed="12"/>
      </top>
      <bottom style="medium"/>
    </border>
    <border>
      <left>
        <color indexed="63"/>
      </left>
      <right style="medium">
        <color indexed="12"/>
      </right>
      <top>
        <color indexed="63"/>
      </top>
      <bottom>
        <color indexed="63"/>
      </bottom>
    </border>
    <border>
      <left style="double"/>
      <right style="thin"/>
      <top style="medium"/>
      <bottom style="thin"/>
    </border>
    <border>
      <left style="thin"/>
      <right>
        <color indexed="63"/>
      </right>
      <top style="medium"/>
      <bottom style="thin"/>
    </border>
    <border>
      <left style="double"/>
      <right style="medium"/>
      <top style="medium"/>
      <bottom style="thin"/>
    </border>
    <border>
      <left style="thin">
        <color indexed="12"/>
      </left>
      <right style="thin">
        <color indexed="12"/>
      </right>
      <top>
        <color indexed="63"/>
      </top>
      <bottom style="thin">
        <color indexed="12"/>
      </bottom>
    </border>
    <border>
      <left style="medium"/>
      <right style="medium"/>
      <top>
        <color indexed="63"/>
      </top>
      <bottom style="thin"/>
    </border>
    <border>
      <left>
        <color indexed="63"/>
      </left>
      <right>
        <color indexed="63"/>
      </right>
      <top>
        <color indexed="63"/>
      </top>
      <bottom style="thin"/>
    </border>
    <border>
      <left style="medium"/>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color indexed="63"/>
      </right>
      <top style="medium"/>
      <bottom style="thin">
        <color indexed="12"/>
      </bottom>
    </border>
    <border>
      <left>
        <color indexed="63"/>
      </left>
      <right style="thin">
        <color indexed="12"/>
      </right>
      <top style="medium"/>
      <bottom style="thin">
        <color indexed="12"/>
      </bottom>
    </border>
    <border>
      <left style="medium">
        <color indexed="12"/>
      </left>
      <right>
        <color indexed="63"/>
      </right>
      <top>
        <color indexed="63"/>
      </top>
      <bottom>
        <color indexed="63"/>
      </bottom>
    </border>
    <border>
      <left style="medium">
        <color indexed="12"/>
      </left>
      <right>
        <color indexed="63"/>
      </right>
      <top style="medium">
        <color indexed="12"/>
      </top>
      <bottom style="medium">
        <color indexed="12"/>
      </bottom>
    </border>
    <border>
      <left style="medium"/>
      <right>
        <color indexed="63"/>
      </right>
      <top style="thin">
        <color indexed="12"/>
      </top>
      <bottom style="medium"/>
    </border>
    <border>
      <left>
        <color indexed="63"/>
      </left>
      <right style="thin">
        <color indexed="12"/>
      </right>
      <top style="thin">
        <color indexed="12"/>
      </top>
      <bottom style="medium"/>
    </border>
    <border>
      <left style="thin">
        <color indexed="12"/>
      </left>
      <right>
        <color indexed="63"/>
      </right>
      <top style="medium"/>
      <bottom style="thin">
        <color indexed="12"/>
      </bottom>
    </border>
    <border>
      <left>
        <color indexed="63"/>
      </left>
      <right style="medium"/>
      <top style="medium"/>
      <bottom style="thin">
        <color indexed="12"/>
      </bottom>
    </border>
    <border>
      <left style="thin"/>
      <right style="medium"/>
      <top style="thin"/>
      <bottom>
        <color indexed="63"/>
      </bottom>
    </border>
    <border>
      <left style="thin"/>
      <right style="medium"/>
      <top>
        <color indexed="63"/>
      </top>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double"/>
      <top style="hair"/>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double"/>
      <right style="medium"/>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28" fillId="0" borderId="0" applyNumberFormat="0" applyFill="0" applyBorder="0" applyAlignment="0" applyProtection="0"/>
    <xf numFmtId="0" fontId="26"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3" fillId="3" borderId="0" applyNumberFormat="0" applyBorder="0" applyAlignment="0" applyProtection="0"/>
    <xf numFmtId="0" fontId="37"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0" fillId="0" borderId="8" applyNumberFormat="0" applyFill="0" applyAlignment="0" applyProtection="0"/>
    <xf numFmtId="0" fontId="36"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5" fillId="0" borderId="0" applyBorder="0">
      <alignment/>
      <protection/>
    </xf>
    <xf numFmtId="0" fontId="0" fillId="0" borderId="0">
      <alignment/>
      <protection/>
    </xf>
    <xf numFmtId="0" fontId="0" fillId="0" borderId="0">
      <alignment/>
      <protection/>
    </xf>
    <xf numFmtId="0" fontId="5" fillId="0" borderId="0" applyBorder="0">
      <alignment/>
      <protection/>
    </xf>
    <xf numFmtId="0" fontId="5" fillId="0" borderId="0" applyBorder="0">
      <alignment/>
      <protection/>
    </xf>
    <xf numFmtId="0" fontId="5" fillId="0" borderId="0" applyBorder="0">
      <alignment/>
      <protection/>
    </xf>
    <xf numFmtId="0" fontId="5" fillId="0" borderId="0" applyBorder="0">
      <alignment/>
      <protection/>
    </xf>
    <xf numFmtId="0" fontId="5" fillId="0" borderId="0" applyBorder="0">
      <alignment/>
      <protection/>
    </xf>
    <xf numFmtId="0" fontId="0" fillId="0" borderId="0">
      <alignment/>
      <protection/>
    </xf>
    <xf numFmtId="0" fontId="3" fillId="0" borderId="0" applyNumberFormat="0" applyFill="0" applyBorder="0" applyAlignment="0" applyProtection="0"/>
    <xf numFmtId="0" fontId="32" fillId="4" borderId="0" applyNumberFormat="0" applyBorder="0" applyAlignment="0" applyProtection="0"/>
  </cellStyleXfs>
  <cellXfs count="440">
    <xf numFmtId="0" fontId="0" fillId="0" borderId="0" xfId="0" applyAlignment="1">
      <alignment/>
    </xf>
    <xf numFmtId="0" fontId="5" fillId="0" borderId="0" xfId="68" applyAlignment="1">
      <alignment vertical="center"/>
      <protection/>
    </xf>
    <xf numFmtId="0" fontId="5" fillId="0" borderId="0" xfId="68" applyBorder="1" applyAlignment="1">
      <alignment vertical="center"/>
      <protection/>
    </xf>
    <xf numFmtId="0" fontId="8" fillId="0" borderId="0" xfId="68" applyFont="1" applyBorder="1" applyAlignment="1">
      <alignment vertical="center"/>
      <protection/>
    </xf>
    <xf numFmtId="0" fontId="10" fillId="0" borderId="0" xfId="68" applyFont="1" applyBorder="1" applyAlignment="1">
      <alignment vertical="center"/>
      <protection/>
    </xf>
    <xf numFmtId="0" fontId="5" fillId="0" borderId="0" xfId="68" applyFont="1" applyBorder="1" applyAlignment="1">
      <alignment vertical="center"/>
      <protection/>
    </xf>
    <xf numFmtId="0" fontId="12" fillId="0" borderId="0" xfId="68" applyFont="1" applyBorder="1" applyAlignment="1">
      <alignment horizontal="center" vertical="center"/>
      <protection/>
    </xf>
    <xf numFmtId="0" fontId="14" fillId="0" borderId="0" xfId="68" applyFont="1" applyBorder="1" applyAlignment="1">
      <alignment horizontal="center" vertical="center"/>
      <protection/>
    </xf>
    <xf numFmtId="0" fontId="0" fillId="0" borderId="0" xfId="68" applyFont="1" applyBorder="1" applyAlignment="1">
      <alignment vertical="center"/>
      <protection/>
    </xf>
    <xf numFmtId="0" fontId="0" fillId="0" borderId="0" xfId="68" applyFont="1" applyAlignment="1">
      <alignment vertical="center"/>
      <protection/>
    </xf>
    <xf numFmtId="0" fontId="13" fillId="0" borderId="0" xfId="68" applyFont="1" applyBorder="1" applyAlignment="1">
      <alignment horizontal="center" vertical="center"/>
      <protection/>
    </xf>
    <xf numFmtId="0" fontId="18" fillId="0" borderId="0" xfId="68" applyFont="1" applyBorder="1" applyAlignment="1">
      <alignment vertical="center"/>
      <protection/>
    </xf>
    <xf numFmtId="0" fontId="18" fillId="0" borderId="0" xfId="68" applyFont="1" applyAlignment="1">
      <alignment vertical="center"/>
      <protection/>
    </xf>
    <xf numFmtId="0" fontId="19" fillId="0" borderId="0" xfId="68" applyFont="1" applyBorder="1" applyAlignment="1">
      <alignment vertical="center"/>
      <protection/>
    </xf>
    <xf numFmtId="0" fontId="20" fillId="0" borderId="0" xfId="68" applyFont="1" applyBorder="1" applyAlignment="1">
      <alignment vertical="center"/>
      <protection/>
    </xf>
    <xf numFmtId="0" fontId="17" fillId="0" borderId="0" xfId="68" applyFont="1" applyBorder="1" applyAlignment="1">
      <alignment vertical="center"/>
      <protection/>
    </xf>
    <xf numFmtId="0" fontId="21" fillId="0" borderId="0" xfId="68" applyFont="1" applyBorder="1" applyAlignment="1">
      <alignment vertical="center"/>
      <protection/>
    </xf>
    <xf numFmtId="0" fontId="5" fillId="21" borderId="10" xfId="68" applyFill="1" applyBorder="1" applyAlignment="1">
      <alignment vertical="center"/>
      <protection/>
    </xf>
    <xf numFmtId="0" fontId="5" fillId="21" borderId="11" xfId="68" applyFill="1" applyBorder="1" applyAlignment="1">
      <alignment vertical="center"/>
      <protection/>
    </xf>
    <xf numFmtId="0" fontId="21" fillId="0" borderId="0" xfId="68" applyFont="1" applyBorder="1" applyAlignment="1">
      <alignment horizontal="left" vertical="center"/>
      <protection/>
    </xf>
    <xf numFmtId="0" fontId="18" fillId="0" borderId="0" xfId="68" applyFont="1" applyAlignment="1">
      <alignment horizontal="center" vertical="center"/>
      <protection/>
    </xf>
    <xf numFmtId="0" fontId="18" fillId="0" borderId="0" xfId="68" applyFont="1" applyBorder="1" applyAlignment="1">
      <alignment horizontal="center" vertical="center"/>
      <protection/>
    </xf>
    <xf numFmtId="188" fontId="19" fillId="0" borderId="0" xfId="68" applyNumberFormat="1" applyFont="1" applyBorder="1" applyAlignment="1">
      <alignment horizontal="center" vertical="center"/>
      <protection/>
    </xf>
    <xf numFmtId="0" fontId="22" fillId="0" borderId="0" xfId="68" applyFont="1" applyBorder="1" applyAlignment="1">
      <alignment horizontal="center" vertical="center"/>
      <protection/>
    </xf>
    <xf numFmtId="0" fontId="19" fillId="0" borderId="0" xfId="68" applyFont="1" applyBorder="1" applyAlignment="1">
      <alignment horizontal="center" vertical="center"/>
      <protection/>
    </xf>
    <xf numFmtId="0" fontId="6" fillId="0" borderId="0" xfId="61" applyFont="1" applyAlignment="1">
      <alignment vertical="center"/>
      <protection/>
    </xf>
    <xf numFmtId="0" fontId="5" fillId="0" borderId="0" xfId="61" applyAlignment="1">
      <alignment vertical="center"/>
      <protection/>
    </xf>
    <xf numFmtId="0" fontId="20" fillId="0" borderId="0" xfId="68" applyFont="1" applyAlignment="1">
      <alignment vertical="center"/>
      <protection/>
    </xf>
    <xf numFmtId="0" fontId="0" fillId="0" borderId="0" xfId="63" applyFont="1" applyAlignment="1">
      <alignment vertical="center"/>
      <protection/>
    </xf>
    <xf numFmtId="0" fontId="18" fillId="0" borderId="0" xfId="68" applyFont="1" applyBorder="1" applyAlignment="1">
      <alignment vertical="center" shrinkToFit="1"/>
      <protection/>
    </xf>
    <xf numFmtId="49" fontId="18" fillId="0" borderId="0" xfId="68" applyNumberFormat="1" applyFont="1" applyBorder="1" applyAlignment="1">
      <alignment vertical="center" shrinkToFit="1"/>
      <protection/>
    </xf>
    <xf numFmtId="20" fontId="19" fillId="0" borderId="0" xfId="68" applyNumberFormat="1" applyFont="1" applyBorder="1" applyAlignment="1">
      <alignment horizontal="center" vertical="center"/>
      <protection/>
    </xf>
    <xf numFmtId="0" fontId="19" fillId="0" borderId="0" xfId="62" applyFont="1" applyBorder="1" applyAlignment="1">
      <alignment horizontal="right" vertical="center"/>
      <protection/>
    </xf>
    <xf numFmtId="0" fontId="15" fillId="0" borderId="0" xfId="62" applyFont="1" applyBorder="1" applyAlignment="1">
      <alignment horizontal="right" vertical="center"/>
      <protection/>
    </xf>
    <xf numFmtId="0" fontId="21" fillId="0" borderId="0" xfId="66" applyFont="1" applyBorder="1" applyAlignment="1">
      <alignment vertical="center"/>
      <protection/>
    </xf>
    <xf numFmtId="0" fontId="21" fillId="0" borderId="0" xfId="62" applyFont="1" applyBorder="1" applyAlignment="1">
      <alignment horizontal="left" vertical="center"/>
      <protection/>
    </xf>
    <xf numFmtId="0" fontId="5" fillId="0" borderId="0" xfId="66" applyFont="1" applyBorder="1" applyAlignment="1">
      <alignment vertical="center"/>
      <protection/>
    </xf>
    <xf numFmtId="0" fontId="0" fillId="0" borderId="0" xfId="66" applyFont="1" applyAlignment="1">
      <alignment vertical="center"/>
      <protection/>
    </xf>
    <xf numFmtId="0" fontId="6" fillId="0" borderId="0" xfId="66" applyFont="1" applyAlignment="1">
      <alignment vertical="center"/>
      <protection/>
    </xf>
    <xf numFmtId="0" fontId="5" fillId="0" borderId="0" xfId="66" applyAlignment="1">
      <alignment vertical="center"/>
      <protection/>
    </xf>
    <xf numFmtId="188" fontId="5" fillId="0" borderId="0" xfId="66" applyNumberFormat="1" applyAlignment="1">
      <alignment horizontal="center" vertical="center"/>
      <protection/>
    </xf>
    <xf numFmtId="0" fontId="5" fillId="0" borderId="0" xfId="66" applyBorder="1" applyAlignment="1">
      <alignment vertical="center"/>
      <protection/>
    </xf>
    <xf numFmtId="0" fontId="8" fillId="0" borderId="0" xfId="66" applyFont="1" applyBorder="1" applyAlignment="1">
      <alignment vertical="center"/>
      <protection/>
    </xf>
    <xf numFmtId="0" fontId="18" fillId="0" borderId="0" xfId="66" applyFont="1" applyAlignment="1">
      <alignment vertical="center"/>
      <protection/>
    </xf>
    <xf numFmtId="0" fontId="19" fillId="0" borderId="0" xfId="66" applyFont="1" applyBorder="1" applyAlignment="1">
      <alignment vertical="center"/>
      <protection/>
    </xf>
    <xf numFmtId="0" fontId="18" fillId="0" borderId="0" xfId="66" applyFont="1" applyBorder="1" applyAlignment="1">
      <alignment vertical="center"/>
      <protection/>
    </xf>
    <xf numFmtId="188" fontId="19" fillId="0" borderId="0" xfId="66" applyNumberFormat="1" applyFont="1" applyBorder="1" applyAlignment="1">
      <alignment horizontal="center" vertical="center"/>
      <protection/>
    </xf>
    <xf numFmtId="0" fontId="17" fillId="0" borderId="0" xfId="66" applyFont="1" applyBorder="1" applyAlignment="1">
      <alignment vertical="center"/>
      <protection/>
    </xf>
    <xf numFmtId="0" fontId="0" fillId="21" borderId="10" xfId="66" applyFont="1" applyFill="1" applyBorder="1" applyAlignment="1">
      <alignment horizontal="right" vertical="center"/>
      <protection/>
    </xf>
    <xf numFmtId="0" fontId="14" fillId="0" borderId="12" xfId="68" applyFont="1" applyBorder="1" applyAlignment="1">
      <alignment horizontal="center" vertical="center" shrinkToFit="1"/>
      <protection/>
    </xf>
    <xf numFmtId="0" fontId="5" fillId="0" borderId="0" xfId="66" applyFont="1" applyAlignment="1">
      <alignment vertical="center"/>
      <protection/>
    </xf>
    <xf numFmtId="0" fontId="24" fillId="0" borderId="0" xfId="66" applyFont="1" applyFill="1" applyBorder="1" applyAlignment="1">
      <alignment vertical="center"/>
      <protection/>
    </xf>
    <xf numFmtId="0" fontId="24" fillId="0" borderId="0" xfId="66" applyFont="1" applyFill="1" applyAlignment="1">
      <alignment vertical="center"/>
      <protection/>
    </xf>
    <xf numFmtId="0" fontId="12" fillId="0" borderId="13" xfId="66" applyFont="1" applyBorder="1" applyAlignment="1">
      <alignment horizontal="center" vertical="center" shrinkToFit="1"/>
      <protection/>
    </xf>
    <xf numFmtId="0" fontId="13" fillId="0" borderId="14" xfId="66" applyFont="1" applyBorder="1" applyAlignment="1">
      <alignment horizontal="center" vertical="center" shrinkToFit="1"/>
      <protection/>
    </xf>
    <xf numFmtId="0" fontId="13" fillId="0" borderId="15" xfId="66" applyFont="1" applyBorder="1" applyAlignment="1">
      <alignment horizontal="center" vertical="center" shrinkToFit="1"/>
      <protection/>
    </xf>
    <xf numFmtId="0" fontId="13" fillId="0" borderId="16" xfId="66" applyFont="1" applyBorder="1" applyAlignment="1">
      <alignment horizontal="center" vertical="center" shrinkToFit="1"/>
      <protection/>
    </xf>
    <xf numFmtId="0" fontId="12" fillId="0" borderId="17" xfId="66" applyFont="1" applyBorder="1" applyAlignment="1">
      <alignment horizontal="center" vertical="center" shrinkToFit="1"/>
      <protection/>
    </xf>
    <xf numFmtId="0" fontId="12" fillId="0" borderId="18" xfId="66" applyFont="1" applyBorder="1" applyAlignment="1">
      <alignment horizontal="center" vertical="center" shrinkToFit="1"/>
      <protection/>
    </xf>
    <xf numFmtId="0" fontId="12" fillId="0" borderId="19" xfId="66" applyFont="1" applyBorder="1" applyAlignment="1">
      <alignment horizontal="center" vertical="center" shrinkToFit="1"/>
      <protection/>
    </xf>
    <xf numFmtId="0" fontId="13" fillId="22" borderId="20" xfId="66" applyFont="1" applyFill="1" applyBorder="1" applyAlignment="1">
      <alignment horizontal="center" vertical="center" shrinkToFit="1"/>
      <protection/>
    </xf>
    <xf numFmtId="0" fontId="12" fillId="0" borderId="21" xfId="66" applyFont="1" applyBorder="1" applyAlignment="1">
      <alignment vertical="center" shrinkToFit="1"/>
      <protection/>
    </xf>
    <xf numFmtId="0" fontId="13" fillId="0" borderId="22" xfId="66" applyFont="1" applyBorder="1" applyAlignment="1">
      <alignment horizontal="center" vertical="center" shrinkToFit="1"/>
      <protection/>
    </xf>
    <xf numFmtId="0" fontId="13" fillId="22" borderId="23" xfId="66" applyFont="1" applyFill="1" applyBorder="1" applyAlignment="1">
      <alignment horizontal="center" vertical="center" shrinkToFit="1"/>
      <protection/>
    </xf>
    <xf numFmtId="0" fontId="12" fillId="0" borderId="21" xfId="66" applyFont="1" applyBorder="1" applyAlignment="1">
      <alignment horizontal="center" vertical="center" shrinkToFit="1"/>
      <protection/>
    </xf>
    <xf numFmtId="0" fontId="13" fillId="0" borderId="22" xfId="66" applyFont="1" applyBorder="1" applyAlignment="1">
      <alignment vertical="center" shrinkToFit="1"/>
      <protection/>
    </xf>
    <xf numFmtId="0" fontId="13" fillId="0" borderId="24" xfId="66" applyFont="1" applyBorder="1" applyAlignment="1">
      <alignment horizontal="center" vertical="center" shrinkToFit="1"/>
      <protection/>
    </xf>
    <xf numFmtId="0" fontId="12" fillId="0" borderId="13" xfId="66" applyFont="1" applyBorder="1" applyAlignment="1">
      <alignment vertical="center" shrinkToFit="1"/>
      <protection/>
    </xf>
    <xf numFmtId="0" fontId="13" fillId="0" borderId="25" xfId="66" applyFont="1" applyBorder="1" applyAlignment="1">
      <alignment vertical="center" shrinkToFit="1"/>
      <protection/>
    </xf>
    <xf numFmtId="0" fontId="12" fillId="0" borderId="26" xfId="66" applyFont="1" applyBorder="1" applyAlignment="1">
      <alignment horizontal="center" vertical="center" shrinkToFit="1"/>
      <protection/>
    </xf>
    <xf numFmtId="0" fontId="4" fillId="0" borderId="27" xfId="67" applyFont="1" applyFill="1" applyBorder="1" applyAlignment="1">
      <alignment horizontal="center" vertical="center"/>
      <protection/>
    </xf>
    <xf numFmtId="0" fontId="4" fillId="0" borderId="28" xfId="67" applyFont="1" applyFill="1" applyBorder="1" applyAlignment="1">
      <alignment horizontal="center" vertical="center"/>
      <protection/>
    </xf>
    <xf numFmtId="0" fontId="4" fillId="0" borderId="29" xfId="67"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0" fillId="0" borderId="0" xfId="64" applyFont="1" applyAlignment="1">
      <alignment vertical="center"/>
      <protection/>
    </xf>
    <xf numFmtId="0" fontId="14" fillId="0" borderId="31" xfId="68" applyFont="1" applyBorder="1" applyAlignment="1">
      <alignment horizontal="center" vertical="center" shrinkToFit="1"/>
      <protection/>
    </xf>
    <xf numFmtId="0" fontId="4" fillId="24" borderId="22" xfId="69" applyFont="1" applyFill="1" applyBorder="1" applyAlignment="1">
      <alignment horizontal="center" vertical="center"/>
      <protection/>
    </xf>
    <xf numFmtId="0" fontId="4" fillId="24" borderId="32" xfId="69" applyFont="1" applyFill="1" applyBorder="1" applyAlignment="1">
      <alignment horizontal="center" vertical="center"/>
      <protection/>
    </xf>
    <xf numFmtId="0" fontId="4" fillId="24" borderId="33" xfId="69" applyFont="1" applyFill="1" applyBorder="1" applyAlignment="1">
      <alignment horizontal="center" vertical="center"/>
      <protection/>
    </xf>
    <xf numFmtId="0" fontId="4" fillId="24" borderId="14" xfId="69" applyFont="1" applyFill="1" applyBorder="1" applyAlignment="1">
      <alignment horizontal="center" vertical="center"/>
      <protection/>
    </xf>
    <xf numFmtId="0" fontId="4" fillId="24" borderId="34" xfId="69" applyFont="1" applyFill="1" applyBorder="1" applyAlignment="1">
      <alignment horizontal="center" vertical="center"/>
      <protection/>
    </xf>
    <xf numFmtId="0" fontId="4" fillId="24" borderId="35" xfId="69" applyFont="1" applyFill="1" applyBorder="1" applyAlignment="1">
      <alignment horizontal="center" vertical="center"/>
      <protection/>
    </xf>
    <xf numFmtId="0" fontId="13" fillId="0" borderId="22" xfId="68" applyFont="1" applyBorder="1" applyAlignment="1">
      <alignment horizontal="center" vertical="center" shrinkToFit="1"/>
      <protection/>
    </xf>
    <xf numFmtId="0" fontId="13" fillId="0" borderId="25" xfId="66" applyFont="1" applyBorder="1" applyAlignment="1">
      <alignment horizontal="center" vertical="center" shrinkToFit="1"/>
      <protection/>
    </xf>
    <xf numFmtId="0" fontId="12" fillId="23" borderId="13" xfId="66" applyFont="1" applyFill="1" applyBorder="1" applyAlignment="1">
      <alignment horizontal="center" vertical="center" shrinkToFit="1"/>
      <protection/>
    </xf>
    <xf numFmtId="0" fontId="12" fillId="23" borderId="36" xfId="68" applyFont="1" applyFill="1" applyBorder="1" applyAlignment="1">
      <alignment horizontal="center" vertical="center" shrinkToFit="1"/>
      <protection/>
    </xf>
    <xf numFmtId="0" fontId="12" fillId="23" borderId="37" xfId="68" applyFont="1" applyFill="1" applyBorder="1" applyAlignment="1">
      <alignment horizontal="center" vertical="center" shrinkToFit="1"/>
      <protection/>
    </xf>
    <xf numFmtId="0" fontId="12" fillId="23" borderId="38" xfId="68" applyFont="1" applyFill="1" applyBorder="1" applyAlignment="1">
      <alignment horizontal="center" vertical="center" shrinkToFit="1"/>
      <protection/>
    </xf>
    <xf numFmtId="0" fontId="13" fillId="24" borderId="28" xfId="68" applyFont="1" applyFill="1" applyBorder="1" applyAlignment="1">
      <alignment horizontal="center" vertical="center" shrinkToFit="1"/>
      <protection/>
    </xf>
    <xf numFmtId="188" fontId="16" fillId="0" borderId="39" xfId="66" applyNumberFormat="1" applyFont="1" applyFill="1" applyBorder="1" applyAlignment="1">
      <alignment horizontal="center" vertical="center" shrinkToFit="1"/>
      <protection/>
    </xf>
    <xf numFmtId="184" fontId="23" fillId="0" borderId="14" xfId="66" applyNumberFormat="1" applyFont="1" applyFill="1" applyBorder="1" applyAlignment="1">
      <alignment horizontal="center" vertical="center" shrinkToFit="1"/>
      <protection/>
    </xf>
    <xf numFmtId="0" fontId="19" fillId="0" borderId="0" xfId="68" applyFont="1" applyBorder="1" applyAlignment="1">
      <alignment horizontal="left" vertical="center"/>
      <protection/>
    </xf>
    <xf numFmtId="0" fontId="4" fillId="0" borderId="40" xfId="67" applyFont="1" applyFill="1" applyBorder="1" applyAlignment="1">
      <alignment horizontal="center" vertical="center"/>
      <protection/>
    </xf>
    <xf numFmtId="0" fontId="4" fillId="24" borderId="41" xfId="69" applyFont="1" applyFill="1" applyBorder="1" applyAlignment="1">
      <alignment horizontal="center" vertical="center"/>
      <protection/>
    </xf>
    <xf numFmtId="0" fontId="4" fillId="24" borderId="42" xfId="69" applyFont="1" applyFill="1" applyBorder="1" applyAlignment="1">
      <alignment horizontal="center" vertical="center"/>
      <protection/>
    </xf>
    <xf numFmtId="0" fontId="13" fillId="24" borderId="40" xfId="68" applyFont="1" applyFill="1" applyBorder="1" applyAlignment="1">
      <alignment horizontal="center" vertical="center" shrinkToFit="1"/>
      <protection/>
    </xf>
    <xf numFmtId="0" fontId="13" fillId="24" borderId="30" xfId="68" applyFont="1" applyFill="1" applyBorder="1" applyAlignment="1">
      <alignment horizontal="center" vertical="center" shrinkToFit="1"/>
      <protection/>
    </xf>
    <xf numFmtId="0" fontId="13" fillId="24" borderId="29" xfId="68" applyFont="1" applyFill="1" applyBorder="1" applyAlignment="1">
      <alignment horizontal="center" vertical="center" shrinkToFit="1"/>
      <protection/>
    </xf>
    <xf numFmtId="184" fontId="23" fillId="0" borderId="15" xfId="66" applyNumberFormat="1" applyFont="1" applyFill="1" applyBorder="1" applyAlignment="1">
      <alignment horizontal="center" vertical="center" shrinkToFit="1"/>
      <protection/>
    </xf>
    <xf numFmtId="49" fontId="23" fillId="0" borderId="15" xfId="66" applyNumberFormat="1" applyFont="1" applyFill="1" applyBorder="1" applyAlignment="1">
      <alignment horizontal="center" vertical="center" shrinkToFit="1"/>
      <protection/>
    </xf>
    <xf numFmtId="49" fontId="23" fillId="0" borderId="14" xfId="66" applyNumberFormat="1" applyFont="1" applyFill="1" applyBorder="1" applyAlignment="1">
      <alignment horizontal="center" vertical="center" shrinkToFit="1"/>
      <protection/>
    </xf>
    <xf numFmtId="184" fontId="23" fillId="0" borderId="27" xfId="66" applyNumberFormat="1" applyFont="1" applyFill="1" applyBorder="1" applyAlignment="1">
      <alignment horizontal="center" vertical="center" shrinkToFit="1"/>
      <protection/>
    </xf>
    <xf numFmtId="184" fontId="23" fillId="0" borderId="28" xfId="66" applyNumberFormat="1" applyFont="1" applyFill="1" applyBorder="1" applyAlignment="1">
      <alignment horizontal="center" vertical="center" shrinkToFit="1"/>
      <protection/>
    </xf>
    <xf numFmtId="0" fontId="13" fillId="0" borderId="35" xfId="66" applyFont="1" applyBorder="1" applyAlignment="1">
      <alignment horizontal="center" vertical="center" shrinkToFit="1"/>
      <protection/>
    </xf>
    <xf numFmtId="184" fontId="23" fillId="0" borderId="35" xfId="66" applyNumberFormat="1" applyFont="1" applyFill="1" applyBorder="1" applyAlignment="1">
      <alignment horizontal="center" vertical="center" shrinkToFit="1"/>
      <protection/>
    </xf>
    <xf numFmtId="49" fontId="23" fillId="0" borderId="35" xfId="66" applyNumberFormat="1" applyFont="1" applyFill="1" applyBorder="1" applyAlignment="1">
      <alignment horizontal="center" vertical="center" shrinkToFit="1"/>
      <protection/>
    </xf>
    <xf numFmtId="184" fontId="23" fillId="0" borderId="30" xfId="66" applyNumberFormat="1" applyFont="1" applyFill="1" applyBorder="1" applyAlignment="1">
      <alignment horizontal="center" vertical="center" shrinkToFit="1"/>
      <protection/>
    </xf>
    <xf numFmtId="0" fontId="13" fillId="0" borderId="34" xfId="66" applyFont="1" applyBorder="1" applyAlignment="1">
      <alignment horizontal="center" vertical="center" shrinkToFit="1"/>
      <protection/>
    </xf>
    <xf numFmtId="184" fontId="23" fillId="0" borderId="34" xfId="66" applyNumberFormat="1" applyFont="1" applyFill="1" applyBorder="1" applyAlignment="1">
      <alignment horizontal="center" vertical="center" shrinkToFit="1"/>
      <protection/>
    </xf>
    <xf numFmtId="49" fontId="23" fillId="0" borderId="34" xfId="66" applyNumberFormat="1" applyFont="1" applyFill="1" applyBorder="1" applyAlignment="1">
      <alignment horizontal="center" vertical="center" shrinkToFit="1"/>
      <protection/>
    </xf>
    <xf numFmtId="184" fontId="23" fillId="0" borderId="29" xfId="66" applyNumberFormat="1" applyFont="1" applyFill="1" applyBorder="1" applyAlignment="1">
      <alignment horizontal="center" vertical="center" shrinkToFit="1"/>
      <protection/>
    </xf>
    <xf numFmtId="0" fontId="13" fillId="0" borderId="32" xfId="66" applyFont="1" applyBorder="1" applyAlignment="1">
      <alignment horizontal="center" vertical="center" shrinkToFit="1"/>
      <protection/>
    </xf>
    <xf numFmtId="0" fontId="13" fillId="0" borderId="33" xfId="66" applyFont="1" applyBorder="1" applyAlignment="1">
      <alignment horizontal="center" vertical="center" shrinkToFit="1"/>
      <protection/>
    </xf>
    <xf numFmtId="184" fontId="21" fillId="0" borderId="0" xfId="62" applyNumberFormat="1" applyFont="1" applyBorder="1" applyAlignment="1">
      <alignment horizontal="left" vertical="center"/>
      <protection/>
    </xf>
    <xf numFmtId="0" fontId="23" fillId="0" borderId="24" xfId="66" applyFont="1" applyFill="1" applyBorder="1" applyAlignment="1">
      <alignment horizontal="center" vertical="center" shrinkToFit="1"/>
      <protection/>
    </xf>
    <xf numFmtId="0" fontId="23" fillId="0" borderId="22" xfId="66" applyFont="1" applyFill="1" applyBorder="1" applyAlignment="1">
      <alignment horizontal="center" vertical="center" shrinkToFit="1"/>
      <protection/>
    </xf>
    <xf numFmtId="0" fontId="23" fillId="0" borderId="32" xfId="66" applyFont="1" applyFill="1" applyBorder="1" applyAlignment="1">
      <alignment horizontal="center" vertical="center" shrinkToFit="1"/>
      <protection/>
    </xf>
    <xf numFmtId="0" fontId="23" fillId="0" borderId="33" xfId="66" applyFont="1" applyFill="1" applyBorder="1" applyAlignment="1">
      <alignment horizontal="center" vertical="center" shrinkToFit="1"/>
      <protection/>
    </xf>
    <xf numFmtId="0" fontId="13" fillId="22" borderId="43" xfId="66" applyFont="1" applyFill="1" applyBorder="1" applyAlignment="1">
      <alignment horizontal="center" vertical="center" shrinkToFit="1"/>
      <protection/>
    </xf>
    <xf numFmtId="184" fontId="23" fillId="0" borderId="44" xfId="66" applyNumberFormat="1" applyFont="1" applyFill="1" applyBorder="1" applyAlignment="1">
      <alignment horizontal="center" vertical="center" shrinkToFit="1"/>
      <protection/>
    </xf>
    <xf numFmtId="184" fontId="23" fillId="0" borderId="11" xfId="66" applyNumberFormat="1" applyFont="1" applyFill="1" applyBorder="1" applyAlignment="1">
      <alignment horizontal="center" vertical="center" shrinkToFit="1"/>
      <protection/>
    </xf>
    <xf numFmtId="184" fontId="23" fillId="0" borderId="45" xfId="66" applyNumberFormat="1" applyFont="1" applyFill="1" applyBorder="1" applyAlignment="1">
      <alignment horizontal="center" vertical="center" shrinkToFit="1"/>
      <protection/>
    </xf>
    <xf numFmtId="184" fontId="23" fillId="0" borderId="46" xfId="66" applyNumberFormat="1" applyFont="1" applyFill="1" applyBorder="1" applyAlignment="1">
      <alignment horizontal="center" vertical="center" shrinkToFit="1"/>
      <protection/>
    </xf>
    <xf numFmtId="49" fontId="25" fillId="0" borderId="0" xfId="68" applyNumberFormat="1" applyFont="1" applyFill="1" applyBorder="1" applyAlignment="1">
      <alignment vertical="center"/>
      <protection/>
    </xf>
    <xf numFmtId="0" fontId="25" fillId="0" borderId="0" xfId="66" applyFont="1" applyFill="1" applyAlignment="1">
      <alignment vertical="center"/>
      <protection/>
    </xf>
    <xf numFmtId="0" fontId="25" fillId="0" borderId="0" xfId="68" applyFont="1" applyFill="1" applyAlignment="1">
      <alignment horizontal="center" vertical="center"/>
      <protection/>
    </xf>
    <xf numFmtId="0" fontId="25" fillId="0" borderId="0" xfId="68" applyFont="1" applyFill="1" applyBorder="1" applyAlignment="1">
      <alignment horizontal="center" vertical="center"/>
      <protection/>
    </xf>
    <xf numFmtId="0" fontId="25" fillId="0" borderId="0" xfId="68" applyNumberFormat="1" applyFont="1" applyFill="1" applyBorder="1" applyAlignment="1">
      <alignment vertical="center"/>
      <protection/>
    </xf>
    <xf numFmtId="0" fontId="25" fillId="0" borderId="0" xfId="68" applyNumberFormat="1" applyFont="1" applyFill="1" applyAlignment="1">
      <alignment horizontal="center" vertical="center"/>
      <protection/>
    </xf>
    <xf numFmtId="0" fontId="26" fillId="0" borderId="0" xfId="68" applyNumberFormat="1" applyFont="1" applyFill="1" applyBorder="1" applyAlignment="1">
      <alignment horizontal="center" vertical="center"/>
      <protection/>
    </xf>
    <xf numFmtId="0" fontId="27" fillId="0" borderId="0" xfId="0" applyFont="1" applyAlignment="1">
      <alignment horizont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27" fillId="0" borderId="0" xfId="0" applyFont="1" applyBorder="1" applyAlignment="1">
      <alignment horizontal="center"/>
    </xf>
    <xf numFmtId="0" fontId="0" fillId="0" borderId="50" xfId="0" applyBorder="1" applyAlignment="1">
      <alignment/>
    </xf>
    <xf numFmtId="0" fontId="0" fillId="0" borderId="0" xfId="0" applyBorder="1" applyAlignment="1">
      <alignment/>
    </xf>
    <xf numFmtId="0" fontId="0" fillId="0" borderId="51" xfId="0" applyBorder="1" applyAlignment="1">
      <alignment/>
    </xf>
    <xf numFmtId="0" fontId="27" fillId="0" borderId="52" xfId="0" applyFont="1" applyBorder="1" applyAlignment="1">
      <alignment horizontal="center"/>
    </xf>
    <xf numFmtId="0" fontId="27" fillId="0" borderId="53" xfId="0" applyFont="1" applyBorder="1" applyAlignment="1">
      <alignment horizontal="center"/>
    </xf>
    <xf numFmtId="0" fontId="0" fillId="0" borderId="54" xfId="0" applyBorder="1" applyAlignment="1">
      <alignment/>
    </xf>
    <xf numFmtId="0" fontId="4" fillId="24" borderId="14" xfId="69" applyFont="1" applyFill="1" applyBorder="1" applyAlignment="1" applyProtection="1">
      <alignment horizontal="center" vertical="center"/>
      <protection/>
    </xf>
    <xf numFmtId="0" fontId="25" fillId="0" borderId="0" xfId="66" applyFont="1" applyAlignment="1">
      <alignment vertical="center"/>
      <protection/>
    </xf>
    <xf numFmtId="0" fontId="24" fillId="0" borderId="0" xfId="66" applyFont="1" applyAlignment="1">
      <alignment vertical="center"/>
      <protection/>
    </xf>
    <xf numFmtId="0" fontId="0" fillId="0" borderId="0" xfId="0" applyFont="1" applyAlignment="1">
      <alignment/>
    </xf>
    <xf numFmtId="0" fontId="5" fillId="21" borderId="55" xfId="67" applyFont="1" applyFill="1" applyBorder="1" applyAlignment="1">
      <alignment horizontal="center" vertical="center"/>
      <protection/>
    </xf>
    <xf numFmtId="0" fontId="5" fillId="21" borderId="56" xfId="68" applyFont="1" applyFill="1" applyBorder="1" applyAlignment="1">
      <alignment vertical="center"/>
      <protection/>
    </xf>
    <xf numFmtId="0" fontId="43" fillId="21" borderId="57" xfId="68" applyFont="1" applyFill="1" applyBorder="1" applyAlignment="1">
      <alignment vertical="center" shrinkToFit="1"/>
      <protection/>
    </xf>
    <xf numFmtId="0" fontId="0" fillId="21" borderId="58" xfId="68" applyFont="1" applyFill="1" applyBorder="1" applyAlignment="1">
      <alignment horizontal="center" vertical="center"/>
      <protection/>
    </xf>
    <xf numFmtId="0" fontId="0" fillId="21" borderId="25" xfId="68" applyFont="1" applyFill="1" applyBorder="1" applyAlignment="1">
      <alignment horizontal="center" vertical="center" shrinkToFit="1"/>
      <protection/>
    </xf>
    <xf numFmtId="0" fontId="5" fillId="21" borderId="15" xfId="67" applyFont="1" applyFill="1" applyBorder="1" applyAlignment="1">
      <alignment horizontal="center" vertical="center"/>
      <protection/>
    </xf>
    <xf numFmtId="0" fontId="5" fillId="21" borderId="14" xfId="67" applyFont="1" applyFill="1" applyBorder="1" applyAlignment="1">
      <alignment horizontal="center" vertical="center"/>
      <protection/>
    </xf>
    <xf numFmtId="0" fontId="5" fillId="21" borderId="59" xfId="67" applyFont="1" applyFill="1" applyBorder="1" applyAlignment="1">
      <alignment horizontal="center" vertical="center"/>
      <protection/>
    </xf>
    <xf numFmtId="0" fontId="5" fillId="21" borderId="37" xfId="67" applyFont="1" applyFill="1" applyBorder="1" applyAlignment="1">
      <alignment horizontal="center" vertical="center"/>
      <protection/>
    </xf>
    <xf numFmtId="0" fontId="5" fillId="21" borderId="34" xfId="67" applyFont="1" applyFill="1" applyBorder="1" applyAlignment="1">
      <alignment horizontal="center" vertical="center"/>
      <protection/>
    </xf>
    <xf numFmtId="0" fontId="5" fillId="21" borderId="35" xfId="67" applyFont="1" applyFill="1" applyBorder="1" applyAlignment="1">
      <alignment horizontal="center" vertical="center"/>
      <protection/>
    </xf>
    <xf numFmtId="0" fontId="4" fillId="0" borderId="60" xfId="67" applyFont="1" applyFill="1" applyBorder="1" applyAlignment="1">
      <alignment horizontal="center" vertical="center"/>
      <protection/>
    </xf>
    <xf numFmtId="0" fontId="4" fillId="0" borderId="38" xfId="67" applyFont="1" applyFill="1" applyBorder="1" applyAlignment="1">
      <alignment horizontal="center" vertical="center"/>
      <protection/>
    </xf>
    <xf numFmtId="0" fontId="12" fillId="23" borderId="14" xfId="68" applyFont="1" applyFill="1" applyBorder="1" applyAlignment="1">
      <alignment horizontal="center" vertical="center" shrinkToFit="1"/>
      <protection/>
    </xf>
    <xf numFmtId="0" fontId="14" fillId="23" borderId="14" xfId="68" applyFont="1" applyFill="1" applyBorder="1" applyAlignment="1">
      <alignment horizontal="center" vertical="center" shrinkToFit="1"/>
      <protection/>
    </xf>
    <xf numFmtId="56" fontId="4" fillId="24" borderId="14" xfId="69" applyNumberFormat="1" applyFont="1" applyFill="1" applyBorder="1" applyAlignment="1">
      <alignment horizontal="center" vertical="center"/>
      <protection/>
    </xf>
    <xf numFmtId="0" fontId="13" fillId="23" borderId="26" xfId="68" applyFont="1" applyFill="1" applyBorder="1" applyAlignment="1">
      <alignment horizontal="center" vertical="center" shrinkToFit="1"/>
      <protection/>
    </xf>
    <xf numFmtId="0" fontId="13" fillId="23" borderId="59" xfId="68" applyFont="1" applyFill="1" applyBorder="1" applyAlignment="1">
      <alignment horizontal="center" vertical="center" shrinkToFit="1"/>
      <protection/>
    </xf>
    <xf numFmtId="0" fontId="13" fillId="23" borderId="17" xfId="68" applyFont="1" applyFill="1" applyBorder="1" applyAlignment="1">
      <alignment horizontal="center" vertical="center" shrinkToFit="1"/>
      <protection/>
    </xf>
    <xf numFmtId="0" fontId="13" fillId="23" borderId="60" xfId="68" applyFont="1" applyFill="1" applyBorder="1" applyAlignment="1">
      <alignment horizontal="center" vertical="center" shrinkToFit="1"/>
      <protection/>
    </xf>
    <xf numFmtId="0" fontId="14" fillId="23" borderId="28" xfId="68" applyFont="1" applyFill="1" applyBorder="1" applyAlignment="1">
      <alignment horizontal="center" vertical="center" shrinkToFit="1"/>
      <protection/>
    </xf>
    <xf numFmtId="0" fontId="4" fillId="21" borderId="57" xfId="61" applyFont="1" applyFill="1" applyBorder="1" applyAlignment="1">
      <alignment horizontal="center" vertical="center"/>
      <protection/>
    </xf>
    <xf numFmtId="0" fontId="0" fillId="21" borderId="25" xfId="61" applyFont="1" applyFill="1" applyBorder="1" applyAlignment="1">
      <alignment horizontal="center" vertical="center"/>
      <protection/>
    </xf>
    <xf numFmtId="0" fontId="12" fillId="23" borderId="28" xfId="68" applyFont="1" applyFill="1" applyBorder="1" applyAlignment="1">
      <alignment horizontal="center" vertical="center" shrinkToFit="1"/>
      <protection/>
    </xf>
    <xf numFmtId="0" fontId="12" fillId="23" borderId="21" xfId="68" applyFont="1" applyFill="1" applyBorder="1" applyAlignment="1">
      <alignment horizontal="center" vertical="center" shrinkToFit="1"/>
      <protection/>
    </xf>
    <xf numFmtId="0" fontId="13" fillId="23" borderId="19" xfId="68" applyFont="1" applyFill="1" applyBorder="1" applyAlignment="1">
      <alignment horizontal="center" vertical="center" shrinkToFit="1"/>
      <protection/>
    </xf>
    <xf numFmtId="0" fontId="12" fillId="23" borderId="22" xfId="68" applyFont="1" applyFill="1" applyBorder="1" applyAlignment="1">
      <alignment horizontal="center" vertical="center" shrinkToFit="1"/>
      <protection/>
    </xf>
    <xf numFmtId="0" fontId="14" fillId="23" borderId="22" xfId="68" applyFont="1" applyFill="1" applyBorder="1" applyAlignment="1">
      <alignment horizontal="center" vertical="center" shrinkToFit="1"/>
      <protection/>
    </xf>
    <xf numFmtId="0" fontId="4" fillId="21" borderId="11" xfId="61" applyFont="1" applyFill="1" applyBorder="1" applyAlignment="1">
      <alignment horizontal="right" vertical="center"/>
      <protection/>
    </xf>
    <xf numFmtId="0" fontId="5" fillId="21" borderId="42" xfId="67" applyFont="1" applyFill="1" applyBorder="1" applyAlignment="1">
      <alignment horizontal="center" vertical="center"/>
      <protection/>
    </xf>
    <xf numFmtId="0" fontId="4" fillId="24" borderId="35" xfId="69" applyFont="1" applyFill="1" applyBorder="1" applyAlignment="1" applyProtection="1">
      <alignment horizontal="center" vertical="center"/>
      <protection/>
    </xf>
    <xf numFmtId="0" fontId="4" fillId="24" borderId="19" xfId="69" applyFont="1" applyFill="1" applyBorder="1" applyAlignment="1">
      <alignment horizontal="center" vertical="center"/>
      <protection/>
    </xf>
    <xf numFmtId="0" fontId="4" fillId="24" borderId="59" xfId="69" applyFont="1" applyFill="1" applyBorder="1" applyAlignment="1">
      <alignment horizontal="center" vertical="center"/>
      <protection/>
    </xf>
    <xf numFmtId="0" fontId="13" fillId="24" borderId="60" xfId="68" applyFont="1" applyFill="1" applyBorder="1" applyAlignment="1">
      <alignment horizontal="center" vertical="center" shrinkToFit="1"/>
      <protection/>
    </xf>
    <xf numFmtId="0" fontId="4" fillId="24" borderId="21" xfId="69" applyFont="1" applyFill="1" applyBorder="1" applyAlignment="1">
      <alignment horizontal="center" vertical="center"/>
      <protection/>
    </xf>
    <xf numFmtId="0" fontId="4" fillId="24" borderId="37" xfId="69" applyFont="1" applyFill="1" applyBorder="1" applyAlignment="1">
      <alignment horizontal="center" vertical="center"/>
      <protection/>
    </xf>
    <xf numFmtId="0" fontId="4" fillId="24" borderId="37" xfId="69" applyFont="1" applyFill="1" applyBorder="1" applyAlignment="1" applyProtection="1">
      <alignment horizontal="center" vertical="center"/>
      <protection/>
    </xf>
    <xf numFmtId="0" fontId="13" fillId="24" borderId="38" xfId="68" applyFont="1" applyFill="1" applyBorder="1" applyAlignment="1">
      <alignment horizontal="center" vertical="center" shrinkToFit="1"/>
      <protection/>
    </xf>
    <xf numFmtId="0" fontId="13" fillId="6" borderId="61" xfId="66" applyFont="1" applyFill="1" applyBorder="1" applyAlignment="1">
      <alignment horizontal="center" vertical="center" shrinkToFit="1"/>
      <protection/>
    </xf>
    <xf numFmtId="184" fontId="23" fillId="25" borderId="62" xfId="66" applyNumberFormat="1" applyFont="1" applyFill="1" applyBorder="1" applyAlignment="1">
      <alignment horizontal="center" vertical="center" shrinkToFit="1"/>
      <protection/>
    </xf>
    <xf numFmtId="49" fontId="23" fillId="0" borderId="63" xfId="66" applyNumberFormat="1" applyFont="1" applyFill="1" applyBorder="1" applyAlignment="1">
      <alignment horizontal="center" vertical="center" shrinkToFit="1"/>
      <protection/>
    </xf>
    <xf numFmtId="184" fontId="23" fillId="0" borderId="64" xfId="66" applyNumberFormat="1" applyFont="1" applyFill="1" applyBorder="1" applyAlignment="1">
      <alignment horizontal="center" vertical="center" shrinkToFit="1"/>
      <protection/>
    </xf>
    <xf numFmtId="188" fontId="16" fillId="0" borderId="65" xfId="66" applyNumberFormat="1" applyFont="1" applyFill="1" applyBorder="1" applyAlignment="1">
      <alignment horizontal="center" vertical="center" shrinkToFit="1"/>
      <protection/>
    </xf>
    <xf numFmtId="0" fontId="24" fillId="6" borderId="66" xfId="66" applyFont="1" applyFill="1" applyBorder="1" applyAlignment="1">
      <alignment horizontal="center" vertical="center" shrinkToFit="1"/>
      <protection/>
    </xf>
    <xf numFmtId="49" fontId="24" fillId="6" borderId="67" xfId="66" applyNumberFormat="1" applyFont="1" applyFill="1" applyBorder="1" applyAlignment="1">
      <alignment horizontal="center" vertical="center" shrinkToFit="1"/>
      <protection/>
    </xf>
    <xf numFmtId="184" fontId="23" fillId="0" borderId="68" xfId="66" applyNumberFormat="1" applyFont="1" applyFill="1" applyBorder="1" applyAlignment="1">
      <alignment horizontal="center" vertical="center" shrinkToFit="1"/>
      <protection/>
    </xf>
    <xf numFmtId="0" fontId="23" fillId="0" borderId="50" xfId="66" applyFont="1" applyFill="1" applyBorder="1" applyAlignment="1">
      <alignment horizontal="center" vertical="center" shrinkToFit="1"/>
      <protection/>
    </xf>
    <xf numFmtId="0" fontId="23" fillId="4" borderId="69" xfId="66" applyFont="1" applyFill="1" applyBorder="1" applyAlignment="1">
      <alignment horizontal="center" vertical="center" shrinkToFit="1"/>
      <protection/>
    </xf>
    <xf numFmtId="0" fontId="14" fillId="0" borderId="70" xfId="68" applyFont="1" applyBorder="1" applyAlignment="1">
      <alignment horizontal="center" vertical="center" shrinkToFit="1"/>
      <protection/>
    </xf>
    <xf numFmtId="0" fontId="13" fillId="0" borderId="27" xfId="66" applyFont="1" applyBorder="1" applyAlignment="1">
      <alignment horizontal="center" vertical="center" shrinkToFit="1"/>
      <protection/>
    </xf>
    <xf numFmtId="0" fontId="13" fillId="0" borderId="28" xfId="66" applyFont="1" applyBorder="1" applyAlignment="1">
      <alignment horizontal="center" vertical="center" shrinkToFit="1"/>
      <protection/>
    </xf>
    <xf numFmtId="0" fontId="13" fillId="0" borderId="29" xfId="66" applyFont="1" applyBorder="1" applyAlignment="1">
      <alignment horizontal="center" vertical="center" shrinkToFit="1"/>
      <protection/>
    </xf>
    <xf numFmtId="0" fontId="13" fillId="0" borderId="30" xfId="66" applyFont="1" applyBorder="1" applyAlignment="1">
      <alignment horizontal="center" vertical="center" shrinkToFit="1"/>
      <protection/>
    </xf>
    <xf numFmtId="0" fontId="13" fillId="6" borderId="71" xfId="66" applyFont="1" applyFill="1" applyBorder="1" applyAlignment="1">
      <alignment horizontal="center" vertical="center" shrinkToFit="1"/>
      <protection/>
    </xf>
    <xf numFmtId="0" fontId="13" fillId="0" borderId="19" xfId="66" applyFont="1" applyBorder="1" applyAlignment="1">
      <alignment horizontal="center" vertical="center" shrinkToFit="1"/>
      <protection/>
    </xf>
    <xf numFmtId="0" fontId="13" fillId="0" borderId="59" xfId="66" applyFont="1" applyBorder="1" applyAlignment="1">
      <alignment horizontal="center" vertical="center" shrinkToFit="1"/>
      <protection/>
    </xf>
    <xf numFmtId="0" fontId="13" fillId="0" borderId="60" xfId="66" applyFont="1" applyBorder="1" applyAlignment="1">
      <alignment horizontal="center" vertical="center" shrinkToFit="1"/>
      <protection/>
    </xf>
    <xf numFmtId="0" fontId="13" fillId="0" borderId="72" xfId="66" applyFont="1" applyBorder="1" applyAlignment="1">
      <alignment horizontal="center" vertical="center" shrinkToFit="1"/>
      <protection/>
    </xf>
    <xf numFmtId="0" fontId="13" fillId="0" borderId="55" xfId="66" applyFont="1" applyBorder="1" applyAlignment="1">
      <alignment horizontal="center" vertical="center" shrinkToFit="1"/>
      <protection/>
    </xf>
    <xf numFmtId="0" fontId="13" fillId="0" borderId="37" xfId="66" applyFont="1" applyBorder="1" applyAlignment="1">
      <alignment horizontal="center" vertical="center" shrinkToFit="1"/>
      <protection/>
    </xf>
    <xf numFmtId="0" fontId="13" fillId="0" borderId="21" xfId="66" applyFont="1" applyBorder="1" applyAlignment="1">
      <alignment horizontal="center" vertical="center" shrinkToFit="1"/>
      <protection/>
    </xf>
    <xf numFmtId="0" fontId="13" fillId="0" borderId="38" xfId="66" applyFont="1" applyBorder="1" applyAlignment="1">
      <alignment horizontal="center" vertical="center" shrinkToFit="1"/>
      <protection/>
    </xf>
    <xf numFmtId="0" fontId="23" fillId="0" borderId="19" xfId="66" applyFont="1" applyFill="1" applyBorder="1" applyAlignment="1">
      <alignment horizontal="center" vertical="center" shrinkToFit="1"/>
      <protection/>
    </xf>
    <xf numFmtId="184" fontId="23" fillId="0" borderId="59" xfId="66" applyNumberFormat="1" applyFont="1" applyFill="1" applyBorder="1" applyAlignment="1">
      <alignment horizontal="center" vertical="center" shrinkToFit="1"/>
      <protection/>
    </xf>
    <xf numFmtId="49" fontId="23" fillId="0" borderId="59" xfId="66" applyNumberFormat="1" applyFont="1" applyFill="1" applyBorder="1" applyAlignment="1">
      <alignment horizontal="center" vertical="center" shrinkToFit="1"/>
      <protection/>
    </xf>
    <xf numFmtId="184" fontId="23" fillId="0" borderId="60" xfId="66" applyNumberFormat="1" applyFont="1" applyFill="1" applyBorder="1" applyAlignment="1">
      <alignment horizontal="center" vertical="center" shrinkToFit="1"/>
      <protection/>
    </xf>
    <xf numFmtId="184" fontId="23" fillId="0" borderId="73" xfId="66" applyNumberFormat="1" applyFont="1" applyFill="1" applyBorder="1" applyAlignment="1">
      <alignment horizontal="center" vertical="center" shrinkToFit="1"/>
      <protection/>
    </xf>
    <xf numFmtId="0" fontId="23" fillId="0" borderId="72" xfId="66" applyFont="1" applyFill="1" applyBorder="1" applyAlignment="1">
      <alignment horizontal="center" vertical="center" shrinkToFit="1"/>
      <protection/>
    </xf>
    <xf numFmtId="184" fontId="23" fillId="0" borderId="37" xfId="66" applyNumberFormat="1" applyFont="1" applyFill="1" applyBorder="1" applyAlignment="1">
      <alignment horizontal="center" vertical="center" shrinkToFit="1"/>
      <protection/>
    </xf>
    <xf numFmtId="49" fontId="23" fillId="0" borderId="37" xfId="66" applyNumberFormat="1" applyFont="1" applyFill="1" applyBorder="1" applyAlignment="1">
      <alignment horizontal="center" vertical="center" shrinkToFit="1"/>
      <protection/>
    </xf>
    <xf numFmtId="184" fontId="23" fillId="0" borderId="38" xfId="66" applyNumberFormat="1" applyFont="1" applyFill="1" applyBorder="1" applyAlignment="1">
      <alignment horizontal="center" vertical="center" shrinkToFit="1"/>
      <protection/>
    </xf>
    <xf numFmtId="184" fontId="23" fillId="0" borderId="74" xfId="66" applyNumberFormat="1" applyFont="1" applyFill="1" applyBorder="1" applyAlignment="1">
      <alignment horizontal="center" vertical="center" shrinkToFit="1"/>
      <protection/>
    </xf>
    <xf numFmtId="0" fontId="23" fillId="0" borderId="55" xfId="66" applyFont="1" applyFill="1" applyBorder="1" applyAlignment="1">
      <alignment horizontal="center" vertical="center" shrinkToFit="1"/>
      <protection/>
    </xf>
    <xf numFmtId="0" fontId="13" fillId="0" borderId="75" xfId="66" applyFont="1" applyBorder="1" applyAlignment="1">
      <alignment horizontal="center" vertical="center" shrinkToFit="1"/>
      <protection/>
    </xf>
    <xf numFmtId="0" fontId="5" fillId="21" borderId="75" xfId="67" applyFont="1" applyFill="1" applyBorder="1" applyAlignment="1">
      <alignment horizontal="center" vertical="center"/>
      <protection/>
    </xf>
    <xf numFmtId="0" fontId="5" fillId="21" borderId="76" xfId="67" applyFont="1" applyFill="1" applyBorder="1" applyAlignment="1">
      <alignment horizontal="center" vertical="center"/>
      <protection/>
    </xf>
    <xf numFmtId="0" fontId="5" fillId="21" borderId="77" xfId="67" applyFont="1" applyFill="1" applyBorder="1" applyAlignment="1">
      <alignment horizontal="center" vertical="center"/>
      <protection/>
    </xf>
    <xf numFmtId="0" fontId="44" fillId="0" borderId="0" xfId="68" applyFont="1" applyBorder="1" applyAlignment="1">
      <alignment vertical="center"/>
      <protection/>
    </xf>
    <xf numFmtId="0" fontId="5" fillId="0" borderId="0" xfId="68" applyFont="1" applyAlignment="1">
      <alignment vertical="center"/>
      <protection/>
    </xf>
    <xf numFmtId="0" fontId="8" fillId="0" borderId="0" xfId="68" applyFont="1" applyAlignment="1">
      <alignment vertical="center"/>
      <protection/>
    </xf>
    <xf numFmtId="0" fontId="8" fillId="0" borderId="0" xfId="68" applyFont="1" applyBorder="1" applyAlignment="1">
      <alignment horizontal="center" vertical="center"/>
      <protection/>
    </xf>
    <xf numFmtId="0" fontId="9" fillId="24" borderId="78" xfId="68" applyNumberFormat="1" applyFont="1" applyFill="1" applyBorder="1" applyAlignment="1">
      <alignment vertical="center"/>
      <protection/>
    </xf>
    <xf numFmtId="20" fontId="9" fillId="0" borderId="79" xfId="68" applyNumberFormat="1" applyFont="1" applyBorder="1" applyAlignment="1">
      <alignment vertical="center"/>
      <protection/>
    </xf>
    <xf numFmtId="20" fontId="9" fillId="0" borderId="80" xfId="68" applyNumberFormat="1" applyFont="1" applyBorder="1" applyAlignment="1">
      <alignment vertical="center"/>
      <protection/>
    </xf>
    <xf numFmtId="0" fontId="10" fillId="0" borderId="0" xfId="68" applyFont="1" applyBorder="1" applyAlignment="1">
      <alignment horizontal="center" vertical="center"/>
      <protection/>
    </xf>
    <xf numFmtId="20" fontId="8" fillId="0" borderId="0" xfId="68" applyNumberFormat="1" applyFont="1" applyBorder="1" applyAlignment="1">
      <alignment horizontal="center" vertical="center"/>
      <protection/>
    </xf>
    <xf numFmtId="0" fontId="44" fillId="0" borderId="0" xfId="68" applyFont="1" applyBorder="1" applyAlignment="1">
      <alignment vertical="center" shrinkToFit="1"/>
      <protection/>
    </xf>
    <xf numFmtId="0" fontId="10" fillId="21" borderId="81" xfId="68" applyFont="1" applyFill="1" applyBorder="1" applyAlignment="1">
      <alignment horizontal="center" vertical="center"/>
      <protection/>
    </xf>
    <xf numFmtId="0" fontId="10" fillId="21" borderId="82" xfId="68" applyFont="1" applyFill="1" applyBorder="1" applyAlignment="1">
      <alignment horizontal="center" vertical="center"/>
      <protection/>
    </xf>
    <xf numFmtId="0" fontId="10" fillId="24" borderId="83" xfId="68" applyNumberFormat="1" applyFont="1" applyFill="1" applyBorder="1" applyAlignment="1">
      <alignment vertical="center"/>
      <protection/>
    </xf>
    <xf numFmtId="20" fontId="10" fillId="0" borderId="84" xfId="68" applyNumberFormat="1" applyFont="1" applyBorder="1" applyAlignment="1">
      <alignment vertical="center"/>
      <protection/>
    </xf>
    <xf numFmtId="20" fontId="10" fillId="0" borderId="85" xfId="68" applyNumberFormat="1" applyFont="1" applyBorder="1" applyAlignment="1">
      <alignment vertical="center"/>
      <protection/>
    </xf>
    <xf numFmtId="0" fontId="10" fillId="0" borderId="84" xfId="68" applyFont="1" applyBorder="1" applyAlignment="1">
      <alignment horizontal="center" vertical="center"/>
      <protection/>
    </xf>
    <xf numFmtId="20" fontId="10" fillId="0" borderId="86" xfId="68" applyNumberFormat="1" applyFont="1" applyBorder="1" applyAlignment="1">
      <alignment vertical="center"/>
      <protection/>
    </xf>
    <xf numFmtId="20" fontId="10" fillId="0" borderId="84" xfId="68" applyNumberFormat="1" applyFont="1" applyBorder="1" applyAlignment="1">
      <alignment horizontal="center" vertical="center"/>
      <protection/>
    </xf>
    <xf numFmtId="0" fontId="10" fillId="0" borderId="84" xfId="68" applyFont="1" applyBorder="1" applyAlignment="1">
      <alignment vertical="center"/>
      <protection/>
    </xf>
    <xf numFmtId="0" fontId="10" fillId="0" borderId="85" xfId="68" applyFont="1" applyBorder="1" applyAlignment="1">
      <alignment vertical="center"/>
      <protection/>
    </xf>
    <xf numFmtId="0" fontId="10" fillId="24" borderId="87" xfId="68" applyNumberFormat="1" applyFont="1" applyFill="1" applyBorder="1" applyAlignment="1">
      <alignment vertical="center"/>
      <protection/>
    </xf>
    <xf numFmtId="20" fontId="10" fillId="0" borderId="88" xfId="68" applyNumberFormat="1" applyFont="1" applyBorder="1" applyAlignment="1">
      <alignment vertical="center"/>
      <protection/>
    </xf>
    <xf numFmtId="20" fontId="10" fillId="0" borderId="89" xfId="68" applyNumberFormat="1" applyFont="1" applyBorder="1" applyAlignment="1">
      <alignment vertical="center"/>
      <protection/>
    </xf>
    <xf numFmtId="0" fontId="10" fillId="0" borderId="88" xfId="68" applyFont="1" applyBorder="1" applyAlignment="1">
      <alignment horizontal="center" vertical="center"/>
      <protection/>
    </xf>
    <xf numFmtId="20" fontId="10" fillId="0" borderId="90" xfId="68" applyNumberFormat="1" applyFont="1" applyBorder="1" applyAlignment="1">
      <alignment vertical="center"/>
      <protection/>
    </xf>
    <xf numFmtId="20" fontId="10" fillId="0" borderId="88" xfId="68" applyNumberFormat="1" applyFont="1" applyBorder="1" applyAlignment="1">
      <alignment horizontal="center" vertical="center"/>
      <protection/>
    </xf>
    <xf numFmtId="0" fontId="8" fillId="0" borderId="0" xfId="65" applyFont="1" applyBorder="1" applyAlignment="1">
      <alignment vertical="center"/>
      <protection/>
    </xf>
    <xf numFmtId="0" fontId="13" fillId="0" borderId="0" xfId="0" applyFont="1" applyAlignment="1">
      <alignment/>
    </xf>
    <xf numFmtId="0" fontId="44" fillId="0" borderId="0" xfId="62" applyFont="1" applyBorder="1" applyAlignment="1">
      <alignment horizontal="left" vertical="center"/>
      <protection/>
    </xf>
    <xf numFmtId="0" fontId="5" fillId="0" borderId="0" xfId="65" applyFont="1" applyBorder="1" applyAlignment="1">
      <alignment vertical="center"/>
      <protection/>
    </xf>
    <xf numFmtId="0" fontId="5" fillId="0" borderId="0" xfId="65" applyFont="1" applyAlignment="1">
      <alignment vertical="center"/>
      <protection/>
    </xf>
    <xf numFmtId="0" fontId="8" fillId="0" borderId="0" xfId="64" applyFont="1" applyBorder="1" applyAlignment="1">
      <alignment vertical="center"/>
      <protection/>
    </xf>
    <xf numFmtId="0" fontId="10" fillId="0" borderId="0" xfId="66" applyFont="1" applyBorder="1" applyAlignment="1">
      <alignment vertical="center"/>
      <protection/>
    </xf>
    <xf numFmtId="0" fontId="8" fillId="0" borderId="91" xfId="68" applyFont="1" applyBorder="1" applyAlignment="1">
      <alignment horizontal="center" vertical="center"/>
      <protection/>
    </xf>
    <xf numFmtId="0" fontId="5" fillId="0" borderId="0" xfId="0" applyFont="1" applyAlignment="1">
      <alignment horizontal="center" shrinkToFit="1"/>
    </xf>
    <xf numFmtId="0" fontId="5" fillId="24" borderId="0" xfId="65" applyFont="1" applyFill="1" applyAlignment="1">
      <alignment vertical="center"/>
      <protection/>
    </xf>
    <xf numFmtId="0" fontId="5" fillId="24" borderId="0" xfId="65" applyFont="1" applyFill="1" applyBorder="1" applyAlignment="1">
      <alignment vertical="center"/>
      <protection/>
    </xf>
    <xf numFmtId="0" fontId="21" fillId="24" borderId="0" xfId="62" applyFont="1" applyFill="1" applyBorder="1" applyAlignment="1">
      <alignment horizontal="left" vertical="center"/>
      <protection/>
    </xf>
    <xf numFmtId="0" fontId="44" fillId="0" borderId="0" xfId="62" applyFont="1" applyFill="1" applyBorder="1" applyAlignment="1">
      <alignment horizontal="left" vertical="center"/>
      <protection/>
    </xf>
    <xf numFmtId="0" fontId="23" fillId="4" borderId="0" xfId="66" applyFont="1" applyFill="1" applyBorder="1" applyAlignment="1">
      <alignment horizontal="center" vertical="center" shrinkToFit="1"/>
      <protection/>
    </xf>
    <xf numFmtId="184" fontId="23" fillId="25" borderId="0" xfId="66" applyNumberFormat="1" applyFont="1" applyFill="1" applyBorder="1" applyAlignment="1">
      <alignment horizontal="center" vertical="center" shrinkToFit="1"/>
      <protection/>
    </xf>
    <xf numFmtId="49" fontId="5" fillId="6" borderId="0" xfId="66" applyNumberFormat="1" applyFont="1" applyFill="1" applyBorder="1" applyAlignment="1">
      <alignment horizontal="center" vertical="center" shrinkToFit="1"/>
      <protection/>
    </xf>
    <xf numFmtId="188" fontId="16" fillId="0" borderId="0" xfId="66" applyNumberFormat="1" applyFont="1" applyFill="1" applyBorder="1" applyAlignment="1">
      <alignment horizontal="center" vertical="center" shrinkToFit="1"/>
      <protection/>
    </xf>
    <xf numFmtId="188" fontId="10" fillId="0" borderId="0" xfId="66" applyNumberFormat="1" applyFont="1" applyBorder="1" applyAlignment="1">
      <alignment horizontal="center" vertical="center"/>
      <protection/>
    </xf>
    <xf numFmtId="0" fontId="10" fillId="0" borderId="0" xfId="62" applyFont="1" applyBorder="1" applyAlignment="1">
      <alignment horizontal="right" vertical="center"/>
      <protection/>
    </xf>
    <xf numFmtId="0" fontId="4" fillId="0" borderId="0" xfId="62" applyFont="1" applyBorder="1" applyAlignment="1">
      <alignment horizontal="right" vertical="center"/>
      <protection/>
    </xf>
    <xf numFmtId="0" fontId="4" fillId="0" borderId="0" xfId="68" applyFont="1" applyBorder="1" applyAlignment="1">
      <alignment vertical="center"/>
      <protection/>
    </xf>
    <xf numFmtId="0" fontId="0" fillId="21" borderId="56" xfId="68" applyFont="1" applyFill="1" applyBorder="1" applyAlignment="1">
      <alignment horizontal="center" vertical="center"/>
      <protection/>
    </xf>
    <xf numFmtId="0" fontId="0" fillId="21" borderId="57" xfId="68" applyFont="1" applyFill="1" applyBorder="1" applyAlignment="1">
      <alignment horizontal="center" vertical="center" shrinkToFit="1"/>
      <protection/>
    </xf>
    <xf numFmtId="0" fontId="0" fillId="21" borderId="77" xfId="61" applyFont="1" applyFill="1" applyBorder="1" applyAlignment="1">
      <alignment horizontal="center" vertical="center"/>
      <protection/>
    </xf>
    <xf numFmtId="0" fontId="5" fillId="21" borderId="92" xfId="67" applyFont="1" applyFill="1" applyBorder="1" applyAlignment="1">
      <alignment horizontal="center" vertical="center"/>
      <protection/>
    </xf>
    <xf numFmtId="0" fontId="4" fillId="21" borderId="73" xfId="61" applyFont="1" applyFill="1" applyBorder="1" applyAlignment="1">
      <alignment horizontal="right" vertical="center"/>
      <protection/>
    </xf>
    <xf numFmtId="0" fontId="4" fillId="0" borderId="28" xfId="67" applyFont="1" applyFill="1" applyBorder="1" applyAlignment="1" applyProtection="1">
      <alignment horizontal="center" vertical="center"/>
      <protection/>
    </xf>
    <xf numFmtId="0" fontId="13" fillId="23" borderId="72" xfId="68" applyFont="1" applyFill="1" applyBorder="1" applyAlignment="1">
      <alignment horizontal="center" vertical="center" shrinkToFit="1"/>
      <protection/>
    </xf>
    <xf numFmtId="0" fontId="13" fillId="23" borderId="55" xfId="68" applyFont="1" applyFill="1" applyBorder="1" applyAlignment="1">
      <alignment horizontal="center" vertical="center" shrinkToFit="1"/>
      <protection/>
    </xf>
    <xf numFmtId="0" fontId="12" fillId="23" borderId="93" xfId="68" applyFont="1" applyFill="1" applyBorder="1" applyAlignment="1">
      <alignment horizontal="center" vertical="center" shrinkToFit="1"/>
      <protection/>
    </xf>
    <xf numFmtId="0" fontId="14" fillId="23" borderId="93" xfId="68" applyFont="1" applyFill="1" applyBorder="1" applyAlignment="1">
      <alignment horizontal="center" vertical="center" shrinkToFit="1"/>
      <protection/>
    </xf>
    <xf numFmtId="0" fontId="4" fillId="24" borderId="15" xfId="69" applyFont="1" applyFill="1" applyBorder="1" applyAlignment="1">
      <alignment horizontal="center" vertical="center"/>
      <protection/>
    </xf>
    <xf numFmtId="0" fontId="4" fillId="0" borderId="94" xfId="66" applyFont="1" applyBorder="1" applyAlignment="1">
      <alignment vertical="center" wrapText="1"/>
      <protection/>
    </xf>
    <xf numFmtId="0" fontId="13" fillId="23" borderId="13" xfId="66" applyFont="1" applyFill="1" applyBorder="1" applyAlignment="1">
      <alignment horizontal="center" vertical="center" shrinkToFit="1"/>
      <protection/>
    </xf>
    <xf numFmtId="0" fontId="13" fillId="23" borderId="25" xfId="68" applyFont="1" applyFill="1" applyBorder="1" applyAlignment="1">
      <alignment horizontal="center" vertical="center" shrinkToFit="1"/>
      <protection/>
    </xf>
    <xf numFmtId="0" fontId="12" fillId="23" borderId="26" xfId="68" applyFont="1" applyFill="1" applyBorder="1" applyAlignment="1">
      <alignment horizontal="center" vertical="center" shrinkToFit="1"/>
      <protection/>
    </xf>
    <xf numFmtId="0" fontId="14" fillId="23" borderId="26" xfId="68" applyFont="1" applyFill="1" applyBorder="1" applyAlignment="1">
      <alignment horizontal="center" vertical="center" shrinkToFit="1"/>
      <protection/>
    </xf>
    <xf numFmtId="56" fontId="4" fillId="24" borderId="15" xfId="69" applyNumberFormat="1" applyFont="1" applyFill="1" applyBorder="1" applyAlignment="1">
      <alignment horizontal="center" vertical="center"/>
      <protection/>
    </xf>
    <xf numFmtId="0" fontId="4" fillId="0" borderId="20" xfId="66" applyFont="1" applyBorder="1" applyAlignment="1">
      <alignment vertical="center" wrapText="1"/>
      <protection/>
    </xf>
    <xf numFmtId="0" fontId="13" fillId="23" borderId="36" xfId="68" applyFont="1" applyFill="1" applyBorder="1" applyAlignment="1">
      <alignment horizontal="center" vertical="center" shrinkToFit="1"/>
      <protection/>
    </xf>
    <xf numFmtId="0" fontId="13" fillId="23" borderId="14" xfId="68" applyFont="1" applyFill="1" applyBorder="1" applyAlignment="1">
      <alignment horizontal="center" vertical="center" shrinkToFit="1"/>
      <protection/>
    </xf>
    <xf numFmtId="0" fontId="12" fillId="23" borderId="17" xfId="68" applyFont="1" applyFill="1" applyBorder="1" applyAlignment="1">
      <alignment horizontal="center" vertical="center" shrinkToFit="1"/>
      <protection/>
    </xf>
    <xf numFmtId="0" fontId="14" fillId="23" borderId="59" xfId="68" applyFont="1" applyFill="1" applyBorder="1" applyAlignment="1">
      <alignment horizontal="center" vertical="center" shrinkToFit="1"/>
      <protection/>
    </xf>
    <xf numFmtId="0" fontId="13" fillId="23" borderId="37" xfId="68" applyFont="1" applyFill="1" applyBorder="1" applyAlignment="1">
      <alignment horizontal="center" vertical="center" shrinkToFit="1"/>
      <protection/>
    </xf>
    <xf numFmtId="0" fontId="13" fillId="23" borderId="16" xfId="68" applyFont="1" applyFill="1" applyBorder="1" applyAlignment="1">
      <alignment horizontal="center" vertical="center" shrinkToFit="1"/>
      <protection/>
    </xf>
    <xf numFmtId="0" fontId="14" fillId="23" borderId="17" xfId="68" applyFont="1" applyFill="1" applyBorder="1" applyAlignment="1">
      <alignment horizontal="center" vertical="center" shrinkToFit="1"/>
      <protection/>
    </xf>
    <xf numFmtId="0" fontId="13" fillId="23" borderId="38" xfId="68" applyFont="1" applyFill="1" applyBorder="1" applyAlignment="1">
      <alignment horizontal="center" vertical="center" shrinkToFit="1"/>
      <protection/>
    </xf>
    <xf numFmtId="0" fontId="13" fillId="23" borderId="28" xfId="68" applyFont="1" applyFill="1" applyBorder="1" applyAlignment="1">
      <alignment horizontal="center" vertical="center" shrinkToFit="1"/>
      <protection/>
    </xf>
    <xf numFmtId="0" fontId="12" fillId="23" borderId="60" xfId="68" applyFont="1" applyFill="1" applyBorder="1" applyAlignment="1">
      <alignment horizontal="center" vertical="center" shrinkToFit="1"/>
      <protection/>
    </xf>
    <xf numFmtId="0" fontId="14" fillId="23" borderId="60" xfId="68" applyFont="1" applyFill="1" applyBorder="1" applyAlignment="1">
      <alignment horizontal="center" vertical="center" shrinkToFit="1"/>
      <protection/>
    </xf>
    <xf numFmtId="0" fontId="13" fillId="24" borderId="27" xfId="68" applyFont="1" applyFill="1" applyBorder="1" applyAlignment="1">
      <alignment horizontal="center" vertical="center" shrinkToFit="1"/>
      <protection/>
    </xf>
    <xf numFmtId="0" fontId="4" fillId="0" borderId="43" xfId="66" applyFont="1" applyBorder="1" applyAlignment="1">
      <alignment vertical="center" wrapText="1"/>
      <protection/>
    </xf>
    <xf numFmtId="0" fontId="10" fillId="0" borderId="0" xfId="68" applyFont="1" applyAlignment="1">
      <alignment vertical="center"/>
      <protection/>
    </xf>
    <xf numFmtId="0" fontId="5" fillId="0" borderId="0" xfId="68" applyFont="1" applyAlignment="1">
      <alignment horizontal="center" vertical="center"/>
      <protection/>
    </xf>
    <xf numFmtId="0" fontId="5" fillId="0" borderId="0" xfId="68" applyFont="1" applyBorder="1" applyAlignment="1">
      <alignment horizontal="center" vertical="center"/>
      <protection/>
    </xf>
    <xf numFmtId="188" fontId="10" fillId="0" borderId="0" xfId="68" applyNumberFormat="1" applyFont="1" applyBorder="1" applyAlignment="1">
      <alignment horizontal="center" vertical="center"/>
      <protection/>
    </xf>
    <xf numFmtId="0" fontId="25" fillId="0" borderId="0" xfId="68" applyFont="1" applyBorder="1" applyAlignment="1">
      <alignment vertical="center"/>
      <protection/>
    </xf>
    <xf numFmtId="0" fontId="25" fillId="0" borderId="0" xfId="68" applyFont="1" applyAlignment="1">
      <alignment horizontal="center" vertical="center"/>
      <protection/>
    </xf>
    <xf numFmtId="0" fontId="25" fillId="0" borderId="0" xfId="68" applyFont="1" applyBorder="1" applyAlignment="1">
      <alignment horizontal="center" vertical="center"/>
      <protection/>
    </xf>
    <xf numFmtId="188" fontId="26" fillId="0" borderId="0" xfId="68" applyNumberFormat="1" applyFont="1" applyBorder="1" applyAlignment="1">
      <alignment horizontal="center" vertical="center"/>
      <protection/>
    </xf>
    <xf numFmtId="0" fontId="25" fillId="0" borderId="0" xfId="68" applyFont="1" applyAlignment="1">
      <alignment vertical="center"/>
      <protection/>
    </xf>
    <xf numFmtId="0" fontId="10" fillId="23" borderId="83" xfId="68" applyFont="1" applyFill="1" applyBorder="1" applyAlignment="1">
      <alignment horizontal="center" vertical="center"/>
      <protection/>
    </xf>
    <xf numFmtId="0" fontId="5" fillId="0" borderId="0" xfId="68" applyFont="1" applyBorder="1" applyAlignment="1">
      <alignment vertical="center" shrinkToFit="1"/>
      <protection/>
    </xf>
    <xf numFmtId="0" fontId="10" fillId="23" borderId="87" xfId="68" applyFont="1" applyFill="1" applyBorder="1" applyAlignment="1">
      <alignment horizontal="center" vertical="center"/>
      <protection/>
    </xf>
    <xf numFmtId="0" fontId="10" fillId="23" borderId="95" xfId="68" applyFont="1" applyFill="1" applyBorder="1" applyAlignment="1">
      <alignment horizontal="center" vertical="center"/>
      <protection/>
    </xf>
    <xf numFmtId="0" fontId="24" fillId="0" borderId="0" xfId="68" applyFont="1" applyBorder="1" applyAlignment="1">
      <alignment vertical="center" shrinkToFit="1"/>
      <protection/>
    </xf>
    <xf numFmtId="0" fontId="13" fillId="6" borderId="96" xfId="66" applyFont="1" applyFill="1" applyBorder="1" applyAlignment="1">
      <alignment horizontal="center" vertical="center" shrinkToFit="1"/>
      <protection/>
    </xf>
    <xf numFmtId="0" fontId="27" fillId="0" borderId="50" xfId="0" applyFont="1" applyBorder="1" applyAlignment="1">
      <alignment horizontal="center" shrinkToFit="1"/>
    </xf>
    <xf numFmtId="0" fontId="27" fillId="0" borderId="0" xfId="0" applyFont="1" applyBorder="1" applyAlignment="1">
      <alignment horizontal="center" shrinkToFit="1"/>
    </xf>
    <xf numFmtId="0" fontId="27" fillId="0" borderId="51" xfId="0" applyFont="1" applyBorder="1" applyAlignment="1">
      <alignment horizontal="center" shrinkToFit="1"/>
    </xf>
    <xf numFmtId="0" fontId="45" fillId="0" borderId="50" xfId="0" applyFont="1" applyBorder="1" applyAlignment="1">
      <alignment horizontal="center"/>
    </xf>
    <xf numFmtId="0" fontId="45" fillId="0" borderId="0" xfId="0" applyFont="1" applyBorder="1" applyAlignment="1">
      <alignment horizontal="center"/>
    </xf>
    <xf numFmtId="0" fontId="45" fillId="0" borderId="51" xfId="0" applyFont="1" applyBorder="1" applyAlignment="1">
      <alignment horizontal="center"/>
    </xf>
    <xf numFmtId="0" fontId="27" fillId="24" borderId="97" xfId="0" applyFont="1" applyFill="1" applyBorder="1" applyAlignment="1">
      <alignment horizontal="center"/>
    </xf>
    <xf numFmtId="0" fontId="4" fillId="0" borderId="35" xfId="66" applyFont="1" applyBorder="1" applyAlignment="1">
      <alignment horizontal="center" vertical="center" wrapText="1"/>
      <protection/>
    </xf>
    <xf numFmtId="0" fontId="4" fillId="0" borderId="14"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8" fillId="0" borderId="86" xfId="68" applyFont="1" applyBorder="1" applyAlignment="1">
      <alignment horizontal="center" vertical="center"/>
      <protection/>
    </xf>
    <xf numFmtId="0" fontId="8" fillId="0" borderId="84" xfId="68" applyFont="1" applyBorder="1" applyAlignment="1">
      <alignment horizontal="center" vertical="center"/>
      <protection/>
    </xf>
    <xf numFmtId="49" fontId="8" fillId="0" borderId="84" xfId="68" applyNumberFormat="1" applyFont="1" applyBorder="1" applyAlignment="1">
      <alignment horizontal="center" vertical="center" shrinkToFit="1"/>
      <protection/>
    </xf>
    <xf numFmtId="49" fontId="8" fillId="0" borderId="85" xfId="68" applyNumberFormat="1" applyFont="1" applyBorder="1" applyAlignment="1">
      <alignment horizontal="center" vertical="center" shrinkToFit="1"/>
      <protection/>
    </xf>
    <xf numFmtId="0" fontId="8" fillId="0" borderId="98" xfId="68" applyNumberFormat="1" applyFont="1" applyBorder="1" applyAlignment="1">
      <alignment horizontal="center" vertical="center"/>
      <protection/>
    </xf>
    <xf numFmtId="0" fontId="8" fillId="0" borderId="84" xfId="68" applyNumberFormat="1" applyFont="1" applyBorder="1" applyAlignment="1">
      <alignment horizontal="center" vertical="center"/>
      <protection/>
    </xf>
    <xf numFmtId="0" fontId="8" fillId="0" borderId="84" xfId="68" applyNumberFormat="1" applyFont="1" applyBorder="1" applyAlignment="1">
      <alignment horizontal="center" vertical="center" shrinkToFit="1"/>
      <protection/>
    </xf>
    <xf numFmtId="0" fontId="8" fillId="0" borderId="85" xfId="68" applyNumberFormat="1" applyFont="1" applyBorder="1" applyAlignment="1">
      <alignment horizontal="center" vertical="center" shrinkToFit="1"/>
      <protection/>
    </xf>
    <xf numFmtId="0" fontId="10" fillId="23" borderId="98" xfId="68" applyFont="1" applyFill="1" applyBorder="1" applyAlignment="1">
      <alignment horizontal="center" vertical="center"/>
      <protection/>
    </xf>
    <xf numFmtId="0" fontId="10" fillId="23" borderId="99" xfId="68" applyFont="1" applyFill="1" applyBorder="1" applyAlignment="1">
      <alignment horizontal="center" vertical="center"/>
      <protection/>
    </xf>
    <xf numFmtId="0" fontId="10" fillId="23" borderId="98" xfId="68" applyFont="1" applyFill="1" applyBorder="1" applyAlignment="1">
      <alignment horizontal="center" vertical="center" shrinkToFit="1"/>
      <protection/>
    </xf>
    <xf numFmtId="0" fontId="10" fillId="23" borderId="99" xfId="68" applyFont="1" applyFill="1" applyBorder="1" applyAlignment="1">
      <alignment horizontal="center" vertical="center" shrinkToFit="1"/>
      <protection/>
    </xf>
    <xf numFmtId="0" fontId="7" fillId="21" borderId="57" xfId="61" applyFont="1" applyFill="1" applyBorder="1" applyAlignment="1">
      <alignment horizontal="center" vertical="center" textRotation="255" wrapText="1"/>
      <protection/>
    </xf>
    <xf numFmtId="0" fontId="7" fillId="21" borderId="25" xfId="61" applyFont="1" applyFill="1" applyBorder="1" applyAlignment="1">
      <alignment horizontal="center" vertical="center" textRotation="255" wrapText="1"/>
      <protection/>
    </xf>
    <xf numFmtId="0" fontId="7" fillId="21" borderId="11" xfId="61" applyFont="1" applyFill="1" applyBorder="1" applyAlignment="1">
      <alignment horizontal="center" vertical="center" textRotation="255" wrapText="1"/>
      <protection/>
    </xf>
    <xf numFmtId="0" fontId="8" fillId="0" borderId="90" xfId="68" applyFont="1" applyBorder="1" applyAlignment="1">
      <alignment horizontal="center" vertical="center"/>
      <protection/>
    </xf>
    <xf numFmtId="0" fontId="8" fillId="0" borderId="88" xfId="68" applyFont="1" applyBorder="1" applyAlignment="1">
      <alignment horizontal="center" vertical="center"/>
      <protection/>
    </xf>
    <xf numFmtId="0" fontId="10" fillId="21" borderId="100" xfId="68" applyFont="1" applyFill="1" applyBorder="1" applyAlignment="1">
      <alignment horizontal="center" vertical="center"/>
      <protection/>
    </xf>
    <xf numFmtId="0" fontId="10" fillId="21" borderId="101" xfId="68" applyFont="1" applyFill="1" applyBorder="1" applyAlignment="1">
      <alignment horizontal="center" vertical="center"/>
      <protection/>
    </xf>
    <xf numFmtId="0" fontId="44" fillId="0" borderId="0" xfId="68" applyFont="1" applyBorder="1" applyAlignment="1">
      <alignment horizontal="left" vertical="center" wrapText="1"/>
      <protection/>
    </xf>
    <xf numFmtId="0" fontId="10" fillId="0" borderId="102" xfId="68" applyFont="1" applyBorder="1" applyAlignment="1">
      <alignment horizontal="center" vertical="center"/>
      <protection/>
    </xf>
    <xf numFmtId="0" fontId="10" fillId="0" borderId="0" xfId="68" applyFont="1" applyBorder="1" applyAlignment="1">
      <alignment horizontal="center" vertical="center"/>
      <protection/>
    </xf>
    <xf numFmtId="0" fontId="8" fillId="0" borderId="0" xfId="68" applyFont="1" applyBorder="1" applyAlignment="1">
      <alignment horizontal="center" vertical="center"/>
      <protection/>
    </xf>
    <xf numFmtId="0" fontId="10" fillId="21" borderId="82" xfId="68" applyFont="1" applyFill="1" applyBorder="1" applyAlignment="1">
      <alignment horizontal="center" vertical="center"/>
      <protection/>
    </xf>
    <xf numFmtId="0" fontId="4" fillId="0" borderId="33" xfId="66" applyFont="1" applyBorder="1" applyAlignment="1">
      <alignment horizontal="center" vertical="center" wrapText="1"/>
      <protection/>
    </xf>
    <xf numFmtId="0" fontId="4" fillId="0" borderId="22"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0" fillId="0" borderId="0" xfId="62" applyFont="1" applyBorder="1" applyAlignment="1">
      <alignment horizontal="center" vertical="center"/>
      <protection/>
    </xf>
    <xf numFmtId="49" fontId="11" fillId="24" borderId="103" xfId="68" applyNumberFormat="1" applyFont="1" applyFill="1" applyBorder="1" applyAlignment="1">
      <alignment horizontal="center" vertical="center"/>
      <protection/>
    </xf>
    <xf numFmtId="49" fontId="11" fillId="24" borderId="80" xfId="68" applyNumberFormat="1" applyFont="1" applyFill="1" applyBorder="1" applyAlignment="1">
      <alignment horizontal="center" vertical="center"/>
      <protection/>
    </xf>
    <xf numFmtId="0" fontId="11" fillId="24" borderId="103" xfId="68" applyFont="1" applyFill="1" applyBorder="1" applyAlignment="1">
      <alignment horizontal="center" vertical="center"/>
      <protection/>
    </xf>
    <xf numFmtId="0" fontId="11" fillId="24" borderId="80" xfId="68" applyFont="1" applyFill="1" applyBorder="1" applyAlignment="1">
      <alignment horizontal="center" vertical="center"/>
      <protection/>
    </xf>
    <xf numFmtId="0" fontId="11" fillId="0" borderId="0" xfId="68" applyFont="1" applyBorder="1" applyAlignment="1">
      <alignment horizontal="center" vertical="center"/>
      <protection/>
    </xf>
    <xf numFmtId="0" fontId="11" fillId="0" borderId="91" xfId="68" applyFont="1" applyBorder="1" applyAlignment="1">
      <alignment horizontal="center" vertical="center"/>
      <protection/>
    </xf>
    <xf numFmtId="0" fontId="5" fillId="0" borderId="0" xfId="68" applyFont="1" applyBorder="1" applyAlignment="1">
      <alignment horizontal="left" vertical="center" shrinkToFit="1"/>
      <protection/>
    </xf>
    <xf numFmtId="0" fontId="5" fillId="26" borderId="0" xfId="68" applyFont="1" applyFill="1" applyBorder="1" applyAlignment="1">
      <alignment horizontal="left" vertical="center"/>
      <protection/>
    </xf>
    <xf numFmtId="0" fontId="5" fillId="0" borderId="0" xfId="68" applyFont="1" applyFill="1" applyBorder="1" applyAlignment="1">
      <alignment horizontal="left" vertical="center" shrinkToFit="1"/>
      <protection/>
    </xf>
    <xf numFmtId="0" fontId="5" fillId="21" borderId="55" xfId="67" applyFont="1" applyFill="1" applyBorder="1" applyAlignment="1">
      <alignment horizontal="center" vertical="center"/>
      <protection/>
    </xf>
    <xf numFmtId="0" fontId="5" fillId="21" borderId="93" xfId="67" applyFont="1" applyFill="1" applyBorder="1" applyAlignment="1">
      <alignment horizontal="center" vertical="center"/>
      <protection/>
    </xf>
    <xf numFmtId="0" fontId="5" fillId="21" borderId="72" xfId="67" applyFont="1" applyFill="1" applyBorder="1" applyAlignment="1">
      <alignment horizontal="center" vertical="center"/>
      <protection/>
    </xf>
    <xf numFmtId="0" fontId="5" fillId="21" borderId="75" xfId="67" applyFont="1" applyFill="1" applyBorder="1" applyAlignment="1">
      <alignment horizontal="center" vertical="center"/>
      <protection/>
    </xf>
    <xf numFmtId="0" fontId="5" fillId="21" borderId="76" xfId="67" applyFont="1" applyFill="1" applyBorder="1" applyAlignment="1">
      <alignment horizontal="center" vertical="center"/>
      <protection/>
    </xf>
    <xf numFmtId="0" fontId="5" fillId="21" borderId="77" xfId="67" applyFont="1" applyFill="1" applyBorder="1" applyAlignment="1">
      <alignment horizontal="center" vertical="center"/>
      <protection/>
    </xf>
    <xf numFmtId="0" fontId="0" fillId="21" borderId="76" xfId="66" applyFont="1" applyFill="1" applyBorder="1" applyAlignment="1">
      <alignment horizontal="center" vertical="center"/>
      <protection/>
    </xf>
    <xf numFmtId="0" fontId="0" fillId="21" borderId="55" xfId="66" applyFont="1" applyFill="1" applyBorder="1" applyAlignment="1">
      <alignment horizontal="center" vertical="center"/>
      <protection/>
    </xf>
    <xf numFmtId="0" fontId="0" fillId="21" borderId="75" xfId="66" applyFont="1" applyFill="1" applyBorder="1" applyAlignment="1">
      <alignment horizontal="center" vertical="center"/>
      <protection/>
    </xf>
    <xf numFmtId="0" fontId="0" fillId="21" borderId="35" xfId="66" applyFont="1" applyFill="1" applyBorder="1" applyAlignment="1">
      <alignment horizontal="center" vertical="center"/>
      <protection/>
    </xf>
    <xf numFmtId="0" fontId="0" fillId="21" borderId="14" xfId="66" applyFont="1" applyFill="1" applyBorder="1" applyAlignment="1">
      <alignment horizontal="center" vertical="center"/>
      <protection/>
    </xf>
    <xf numFmtId="0" fontId="0" fillId="21" borderId="34" xfId="66" applyFont="1" applyFill="1" applyBorder="1" applyAlignment="1">
      <alignment horizontal="center" vertical="center"/>
      <protection/>
    </xf>
    <xf numFmtId="0" fontId="0" fillId="21" borderId="30" xfId="66" applyFont="1" applyFill="1" applyBorder="1" applyAlignment="1">
      <alignment horizontal="center" vertical="center"/>
      <protection/>
    </xf>
    <xf numFmtId="0" fontId="0" fillId="21" borderId="28" xfId="66" applyFont="1" applyFill="1" applyBorder="1" applyAlignment="1">
      <alignment horizontal="center" vertical="center"/>
      <protection/>
    </xf>
    <xf numFmtId="0" fontId="0" fillId="21" borderId="29" xfId="66" applyFont="1" applyFill="1" applyBorder="1" applyAlignment="1">
      <alignment horizontal="center" vertical="center"/>
      <protection/>
    </xf>
    <xf numFmtId="0" fontId="10" fillId="23" borderId="104" xfId="68" applyFont="1" applyFill="1" applyBorder="1" applyAlignment="1">
      <alignment horizontal="center" vertical="center"/>
      <protection/>
    </xf>
    <xf numFmtId="0" fontId="10" fillId="23" borderId="105" xfId="68" applyFont="1" applyFill="1" applyBorder="1" applyAlignment="1">
      <alignment horizontal="center" vertical="center"/>
      <protection/>
    </xf>
    <xf numFmtId="0" fontId="8" fillId="0" borderId="88" xfId="68" applyNumberFormat="1" applyFont="1" applyBorder="1" applyAlignment="1">
      <alignment horizontal="center" vertical="center" shrinkToFit="1"/>
      <protection/>
    </xf>
    <xf numFmtId="0" fontId="8" fillId="0" borderId="89" xfId="68" applyNumberFormat="1" applyFont="1" applyBorder="1" applyAlignment="1">
      <alignment horizontal="center" vertical="center" shrinkToFit="1"/>
      <protection/>
    </xf>
    <xf numFmtId="49" fontId="8" fillId="0" borderId="88" xfId="68" applyNumberFormat="1" applyFont="1" applyBorder="1" applyAlignment="1">
      <alignment horizontal="center" vertical="center" shrinkToFit="1"/>
      <protection/>
    </xf>
    <xf numFmtId="49" fontId="8" fillId="0" borderId="89" xfId="68" applyNumberFormat="1" applyFont="1" applyBorder="1" applyAlignment="1">
      <alignment horizontal="center" vertical="center" shrinkToFit="1"/>
      <protection/>
    </xf>
    <xf numFmtId="0" fontId="8" fillId="0" borderId="104" xfId="68" applyNumberFormat="1" applyFont="1" applyBorder="1" applyAlignment="1">
      <alignment horizontal="center" vertical="center"/>
      <protection/>
    </xf>
    <xf numFmtId="0" fontId="8" fillId="0" borderId="88" xfId="68" applyNumberFormat="1" applyFont="1" applyBorder="1" applyAlignment="1">
      <alignment horizontal="center" vertical="center"/>
      <protection/>
    </xf>
    <xf numFmtId="0" fontId="10" fillId="21" borderId="106" xfId="68" applyFont="1" applyFill="1" applyBorder="1" applyAlignment="1">
      <alignment horizontal="center" vertical="center"/>
      <protection/>
    </xf>
    <xf numFmtId="0" fontId="10" fillId="21" borderId="107" xfId="68" applyFont="1" applyFill="1" applyBorder="1" applyAlignment="1">
      <alignment horizontal="center" vertical="center"/>
      <protection/>
    </xf>
    <xf numFmtId="0" fontId="4" fillId="0" borderId="30" xfId="66" applyFont="1" applyBorder="1" applyAlignment="1">
      <alignment horizontal="center" vertical="center" wrapText="1"/>
      <protection/>
    </xf>
    <xf numFmtId="0" fontId="4" fillId="0" borderId="28" xfId="66" applyFont="1" applyBorder="1" applyAlignment="1">
      <alignment horizontal="center" vertical="center" wrapText="1"/>
      <protection/>
    </xf>
    <xf numFmtId="0" fontId="4" fillId="0" borderId="29" xfId="66" applyFont="1" applyBorder="1" applyAlignment="1">
      <alignment horizontal="center" vertical="center" wrapText="1"/>
      <protection/>
    </xf>
    <xf numFmtId="0" fontId="44" fillId="0" borderId="0" xfId="66" applyFont="1" applyBorder="1" applyAlignment="1">
      <alignment horizontal="center" vertical="center"/>
      <protection/>
    </xf>
    <xf numFmtId="0" fontId="14" fillId="0" borderId="108" xfId="66" applyFont="1" applyBorder="1" applyAlignment="1">
      <alignment horizontal="center" vertical="center" shrinkToFit="1"/>
      <protection/>
    </xf>
    <xf numFmtId="0" fontId="14" fillId="0" borderId="109" xfId="66" applyFont="1" applyBorder="1" applyAlignment="1">
      <alignment horizontal="center" vertical="center" shrinkToFit="1"/>
      <protection/>
    </xf>
    <xf numFmtId="0" fontId="14" fillId="0" borderId="32" xfId="66" applyFont="1" applyBorder="1" applyAlignment="1">
      <alignment horizontal="center" vertical="center" shrinkToFit="1"/>
      <protection/>
    </xf>
    <xf numFmtId="49" fontId="11" fillId="0" borderId="103" xfId="68" applyNumberFormat="1" applyFont="1" applyBorder="1" applyAlignment="1">
      <alignment horizontal="center" vertical="center"/>
      <protection/>
    </xf>
    <xf numFmtId="0" fontId="11" fillId="0" borderId="80" xfId="68" applyNumberFormat="1" applyFont="1" applyBorder="1" applyAlignment="1">
      <alignment horizontal="center" vertical="center"/>
      <protection/>
    </xf>
    <xf numFmtId="0" fontId="7" fillId="21" borderId="110" xfId="68" applyFont="1" applyFill="1" applyBorder="1" applyAlignment="1">
      <alignment horizontal="center" vertical="center" wrapText="1"/>
      <protection/>
    </xf>
    <xf numFmtId="0" fontId="7" fillId="21" borderId="111" xfId="68" applyFont="1" applyFill="1" applyBorder="1" applyAlignment="1">
      <alignment horizontal="center" vertical="center" wrapText="1"/>
      <protection/>
    </xf>
    <xf numFmtId="0" fontId="7" fillId="21" borderId="112" xfId="68" applyFont="1" applyFill="1" applyBorder="1" applyAlignment="1">
      <alignment horizontal="center" vertical="center" wrapText="1"/>
      <protection/>
    </xf>
    <xf numFmtId="0" fontId="7" fillId="21" borderId="113" xfId="68" applyFont="1" applyFill="1" applyBorder="1" applyAlignment="1">
      <alignment horizontal="center" vertical="center" wrapText="1"/>
      <protection/>
    </xf>
    <xf numFmtId="0" fontId="7" fillId="21" borderId="114" xfId="68" applyFont="1" applyFill="1" applyBorder="1" applyAlignment="1">
      <alignment horizontal="center" vertical="center" wrapText="1"/>
      <protection/>
    </xf>
    <xf numFmtId="0" fontId="7" fillId="21" borderId="115" xfId="68" applyFont="1" applyFill="1" applyBorder="1" applyAlignment="1">
      <alignment horizontal="center" vertical="center" wrapText="1"/>
      <protection/>
    </xf>
    <xf numFmtId="0" fontId="0" fillId="0" borderId="0" xfId="66" applyFont="1" applyBorder="1" applyAlignment="1">
      <alignment horizontal="left" vertical="center" shrinkToFit="1"/>
      <protection/>
    </xf>
    <xf numFmtId="0" fontId="5" fillId="0" borderId="0" xfId="66" applyNumberFormat="1" applyFont="1" applyBorder="1" applyAlignment="1">
      <alignment horizontal="left" vertical="center" shrinkToFit="1"/>
      <protection/>
    </xf>
    <xf numFmtId="0" fontId="11" fillId="0" borderId="103" xfId="68" applyFont="1" applyBorder="1" applyAlignment="1">
      <alignment horizontal="center" vertical="center"/>
      <protection/>
    </xf>
    <xf numFmtId="0" fontId="11" fillId="0" borderId="80" xfId="68" applyFont="1" applyBorder="1" applyAlignment="1">
      <alignment horizontal="center" vertical="center"/>
      <protection/>
    </xf>
    <xf numFmtId="0" fontId="23" fillId="0" borderId="116" xfId="66" applyFont="1" applyFill="1" applyBorder="1" applyAlignment="1">
      <alignment horizontal="center" vertical="center" shrinkToFit="1"/>
      <protection/>
    </xf>
    <xf numFmtId="0" fontId="23" fillId="0" borderId="117" xfId="66" applyFont="1" applyFill="1" applyBorder="1" applyAlignment="1">
      <alignment horizontal="center" vertical="center" shrinkToFit="1"/>
      <protection/>
    </xf>
    <xf numFmtId="0" fontId="23" fillId="0" borderId="118" xfId="66" applyFont="1" applyFill="1" applyBorder="1" applyAlignment="1">
      <alignment horizontal="center" vertical="center" shrinkToFit="1"/>
      <protection/>
    </xf>
    <xf numFmtId="0" fontId="23" fillId="0" borderId="119" xfId="66" applyFont="1" applyFill="1" applyBorder="1" applyAlignment="1">
      <alignment horizontal="center" vertical="center" shrinkToFit="1"/>
      <protection/>
    </xf>
    <xf numFmtId="0" fontId="23" fillId="0" borderId="120" xfId="66" applyFont="1" applyFill="1" applyBorder="1" applyAlignment="1">
      <alignment horizontal="center" vertical="center" shrinkToFit="1"/>
      <protection/>
    </xf>
    <xf numFmtId="0" fontId="23" fillId="0" borderId="121" xfId="66" applyFont="1" applyFill="1" applyBorder="1" applyAlignment="1">
      <alignment horizontal="center" vertical="center" shrinkToFit="1"/>
      <protection/>
    </xf>
    <xf numFmtId="0" fontId="23" fillId="0" borderId="122" xfId="66" applyFont="1" applyFill="1" applyBorder="1" applyAlignment="1">
      <alignment horizontal="center" vertical="center" shrinkToFit="1"/>
      <protection/>
    </xf>
    <xf numFmtId="0" fontId="23" fillId="0" borderId="123" xfId="66" applyFont="1" applyFill="1" applyBorder="1" applyAlignment="1">
      <alignment horizontal="center" vertical="center" shrinkToFit="1"/>
      <protection/>
    </xf>
    <xf numFmtId="0" fontId="23" fillId="0" borderId="124" xfId="66" applyFont="1" applyFill="1" applyBorder="1" applyAlignment="1">
      <alignment horizontal="center" vertical="center" shrinkToFit="1"/>
      <protection/>
    </xf>
    <xf numFmtId="0" fontId="23" fillId="0" borderId="125" xfId="66" applyFont="1" applyFill="1" applyBorder="1" applyAlignment="1">
      <alignment horizontal="center" vertical="center" shrinkToFit="1"/>
      <protection/>
    </xf>
    <xf numFmtId="0" fontId="23" fillId="0" borderId="126" xfId="66" applyFont="1" applyFill="1" applyBorder="1" applyAlignment="1">
      <alignment horizontal="center" vertical="center" shrinkToFit="1"/>
      <protection/>
    </xf>
    <xf numFmtId="0" fontId="5" fillId="0" borderId="0" xfId="66" applyFont="1" applyAlignment="1">
      <alignment horizontal="left" vertical="center"/>
      <protection/>
    </xf>
    <xf numFmtId="0" fontId="0" fillId="21" borderId="56" xfId="68" applyFont="1" applyFill="1" applyBorder="1" applyAlignment="1">
      <alignment horizontal="center" vertical="center" wrapText="1"/>
      <protection/>
    </xf>
    <xf numFmtId="0" fontId="0" fillId="21" borderId="58" xfId="68" applyFont="1" applyFill="1" applyBorder="1" applyAlignment="1">
      <alignment horizontal="center" vertical="center" wrapText="1"/>
      <protection/>
    </xf>
    <xf numFmtId="0" fontId="5" fillId="21" borderId="127" xfId="67" applyFont="1" applyFill="1" applyBorder="1" applyAlignment="1">
      <alignment horizontal="center" vertical="center"/>
      <protection/>
    </xf>
    <xf numFmtId="0" fontId="5" fillId="21" borderId="128" xfId="67" applyFont="1" applyFill="1" applyBorder="1" applyAlignment="1">
      <alignment horizontal="center" vertical="center"/>
      <protection/>
    </xf>
    <xf numFmtId="0" fontId="7" fillId="21" borderId="58" xfId="68" applyFont="1" applyFill="1" applyBorder="1" applyAlignment="1">
      <alignment horizontal="center" vertical="center" wrapText="1"/>
      <protection/>
    </xf>
    <xf numFmtId="0" fontId="5" fillId="21" borderId="129" xfId="67" applyFont="1" applyFill="1" applyBorder="1" applyAlignment="1">
      <alignment horizontal="center" vertical="center"/>
      <protection/>
    </xf>
    <xf numFmtId="0" fontId="5" fillId="21" borderId="130" xfId="67" applyFont="1" applyFill="1" applyBorder="1" applyAlignment="1">
      <alignment horizontal="center" vertical="center"/>
      <protection/>
    </xf>
    <xf numFmtId="0" fontId="23" fillId="0" borderId="56" xfId="66" applyFont="1" applyFill="1" applyBorder="1" applyAlignment="1">
      <alignment horizontal="center" vertical="center" shrinkToFit="1"/>
      <protection/>
    </xf>
    <xf numFmtId="0" fontId="23" fillId="0" borderId="131" xfId="66" applyFont="1" applyFill="1" applyBorder="1" applyAlignment="1">
      <alignment horizontal="center" vertical="center" shrinkToFit="1"/>
      <protection/>
    </xf>
    <xf numFmtId="0" fontId="23" fillId="0" borderId="51" xfId="66" applyFont="1" applyFill="1" applyBorder="1" applyAlignment="1">
      <alignment horizontal="center" vertical="center" shrinkToFit="1"/>
      <protection/>
    </xf>
    <xf numFmtId="0" fontId="5" fillId="0" borderId="0" xfId="68" applyFont="1" applyBorder="1" applyAlignment="1">
      <alignment horizontal="left" vertical="center"/>
      <protection/>
    </xf>
    <xf numFmtId="0" fontId="0" fillId="0" borderId="0" xfId="63" applyFont="1" applyAlignment="1">
      <alignment horizontal="left" vertical="center" wrapText="1"/>
      <protection/>
    </xf>
    <xf numFmtId="0" fontId="10" fillId="0" borderId="104" xfId="68" applyNumberFormat="1" applyFont="1" applyBorder="1" applyAlignment="1">
      <alignment horizontal="center" vertical="center"/>
      <protection/>
    </xf>
    <xf numFmtId="0" fontId="10" fillId="0" borderId="88" xfId="68" applyNumberFormat="1" applyFont="1" applyBorder="1" applyAlignment="1">
      <alignment horizontal="center" vertical="center"/>
      <protection/>
    </xf>
    <xf numFmtId="0" fontId="10" fillId="0" borderId="98" xfId="68" applyNumberFormat="1" applyFont="1" applyBorder="1" applyAlignment="1">
      <alignment horizontal="center" vertical="center"/>
      <protection/>
    </xf>
    <xf numFmtId="0" fontId="10" fillId="0" borderId="84" xfId="68" applyNumberFormat="1" applyFont="1" applyBorder="1" applyAlignment="1">
      <alignment horizontal="center" vertical="center"/>
      <protection/>
    </xf>
    <xf numFmtId="0" fontId="10" fillId="0" borderId="86" xfId="68" applyFont="1" applyBorder="1" applyAlignment="1">
      <alignment horizontal="center" vertical="center"/>
      <protection/>
    </xf>
    <xf numFmtId="0" fontId="10" fillId="0" borderId="84" xfId="68" applyFont="1" applyBorder="1" applyAlignment="1">
      <alignment horizontal="center" vertical="center"/>
      <protection/>
    </xf>
    <xf numFmtId="0" fontId="0" fillId="21" borderId="94" xfId="66" applyFont="1" applyFill="1" applyBorder="1" applyAlignment="1">
      <alignment horizontal="center" vertical="center"/>
      <protection/>
    </xf>
    <xf numFmtId="0" fontId="0" fillId="21" borderId="132" xfId="66" applyFont="1" applyFill="1" applyBorder="1" applyAlignment="1">
      <alignment horizontal="center" vertical="center"/>
      <protection/>
    </xf>
    <xf numFmtId="0" fontId="10" fillId="0" borderId="90" xfId="68" applyFont="1" applyBorder="1" applyAlignment="1">
      <alignment horizontal="center" vertical="center"/>
      <protection/>
    </xf>
    <xf numFmtId="0" fontId="10" fillId="0" borderId="88" xfId="68"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札幌案）勤務形態一覧表※認知ﾃﾞｲ単独・併設・共用" xfId="62"/>
    <cellStyle name="標準_（横浜）勤務形態一覧表※認知ﾃﾞｲ単独・併設" xfId="63"/>
    <cellStyle name="標準_（参考様式1）勤務形態一覧表※GH" xfId="64"/>
    <cellStyle name="標準_（参考様式1）勤務形態一覧表※介護予防支援事業" xfId="65"/>
    <cellStyle name="標準_（参考様式1）勤務形態一覧表※小規模多機能" xfId="66"/>
    <cellStyle name="標準_（参考様式1）勤務形態一覧表※特定施設" xfId="67"/>
    <cellStyle name="標準_21-sanko_yosiki1_gh" xfId="68"/>
    <cellStyle name="標準_小規模体制一覧表等"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8</xdr:row>
      <xdr:rowOff>295275</xdr:rowOff>
    </xdr:from>
    <xdr:to>
      <xdr:col>5</xdr:col>
      <xdr:colOff>66675</xdr:colOff>
      <xdr:row>10</xdr:row>
      <xdr:rowOff>66675</xdr:rowOff>
    </xdr:to>
    <xdr:sp>
      <xdr:nvSpPr>
        <xdr:cNvPr id="1" name="AutoShape 8"/>
        <xdr:cNvSpPr>
          <a:spLocks/>
        </xdr:cNvSpPr>
      </xdr:nvSpPr>
      <xdr:spPr>
        <a:xfrm>
          <a:off x="742950" y="2085975"/>
          <a:ext cx="2476500" cy="533400"/>
        </a:xfrm>
        <a:prstGeom prst="wedgeRoundRectCallout">
          <a:avLst>
            <a:gd name="adj1" fmla="val -48462"/>
            <a:gd name="adj2" fmla="val 58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「記入方法」を参考に、勤務形態を記入する</a:t>
          </a:r>
        </a:p>
      </xdr:txBody>
    </xdr:sp>
    <xdr:clientData/>
  </xdr:twoCellAnchor>
  <xdr:twoCellAnchor>
    <xdr:from>
      <xdr:col>2</xdr:col>
      <xdr:colOff>238125</xdr:colOff>
      <xdr:row>13</xdr:row>
      <xdr:rowOff>152400</xdr:rowOff>
    </xdr:from>
    <xdr:to>
      <xdr:col>9</xdr:col>
      <xdr:colOff>142875</xdr:colOff>
      <xdr:row>15</xdr:row>
      <xdr:rowOff>76200</xdr:rowOff>
    </xdr:to>
    <xdr:sp>
      <xdr:nvSpPr>
        <xdr:cNvPr id="2" name="AutoShape 9"/>
        <xdr:cNvSpPr>
          <a:spLocks/>
        </xdr:cNvSpPr>
      </xdr:nvSpPr>
      <xdr:spPr>
        <a:xfrm>
          <a:off x="1228725" y="3848100"/>
          <a:ext cx="3171825" cy="685800"/>
        </a:xfrm>
        <a:prstGeom prst="wedgeRoundRectCallout">
          <a:avLst>
            <a:gd name="adj1" fmla="val -49097"/>
            <a:gd name="adj2" fmla="val -90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ユニット内で、管理者、介護支援専門員と兼務している介護従業者には○をつけ、どの業種と兼務しているのかを隣のセルに記入する</a:t>
          </a:r>
        </a:p>
      </xdr:txBody>
    </xdr:sp>
    <xdr:clientData/>
  </xdr:twoCellAnchor>
  <xdr:twoCellAnchor>
    <xdr:from>
      <xdr:col>23</xdr:col>
      <xdr:colOff>66675</xdr:colOff>
      <xdr:row>8</xdr:row>
      <xdr:rowOff>295275</xdr:rowOff>
    </xdr:from>
    <xdr:to>
      <xdr:col>32</xdr:col>
      <xdr:colOff>142875</xdr:colOff>
      <xdr:row>11</xdr:row>
      <xdr:rowOff>0</xdr:rowOff>
    </xdr:to>
    <xdr:sp>
      <xdr:nvSpPr>
        <xdr:cNvPr id="3" name="AutoShape 10"/>
        <xdr:cNvSpPr>
          <a:spLocks/>
        </xdr:cNvSpPr>
      </xdr:nvSpPr>
      <xdr:spPr>
        <a:xfrm>
          <a:off x="8191500" y="2085975"/>
          <a:ext cx="2562225" cy="847725"/>
        </a:xfrm>
        <a:prstGeom prst="wedgeRoundRectCallout">
          <a:avLst>
            <a:gd name="adj1" fmla="val -55884"/>
            <a:gd name="adj2" fmla="val 79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下の「勤務時間区分」の表と同じ記号（番号）を入力する。全角・半角の違いに注意！（下表が半角ならこちらにも半角で入力すること）</a:t>
          </a:r>
        </a:p>
      </xdr:txBody>
    </xdr:sp>
    <xdr:clientData/>
  </xdr:twoCellAnchor>
  <xdr:twoCellAnchor>
    <xdr:from>
      <xdr:col>9</xdr:col>
      <xdr:colOff>114300</xdr:colOff>
      <xdr:row>7</xdr:row>
      <xdr:rowOff>228600</xdr:rowOff>
    </xdr:from>
    <xdr:to>
      <xdr:col>15</xdr:col>
      <xdr:colOff>257175</xdr:colOff>
      <xdr:row>9</xdr:row>
      <xdr:rowOff>352425</xdr:rowOff>
    </xdr:to>
    <xdr:sp>
      <xdr:nvSpPr>
        <xdr:cNvPr id="4" name="AutoShape 11"/>
        <xdr:cNvSpPr>
          <a:spLocks/>
        </xdr:cNvSpPr>
      </xdr:nvSpPr>
      <xdr:spPr>
        <a:xfrm>
          <a:off x="4371975" y="1771650"/>
          <a:ext cx="1800225" cy="752475"/>
        </a:xfrm>
        <a:prstGeom prst="wedgeRoundRectCallout">
          <a:avLst>
            <a:gd name="adj1" fmla="val -78569"/>
            <a:gd name="adj2" fmla="val -64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曜日を必ず記入すること。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（日数のカウントは、ここで行うため、自動計算に影響する）</a:t>
          </a:r>
        </a:p>
      </xdr:txBody>
    </xdr:sp>
    <xdr:clientData/>
  </xdr:twoCellAnchor>
  <xdr:twoCellAnchor>
    <xdr:from>
      <xdr:col>23</xdr:col>
      <xdr:colOff>161925</xdr:colOff>
      <xdr:row>32</xdr:row>
      <xdr:rowOff>142875</xdr:rowOff>
    </xdr:from>
    <xdr:to>
      <xdr:col>34</xdr:col>
      <xdr:colOff>266700</xdr:colOff>
      <xdr:row>34</xdr:row>
      <xdr:rowOff>76200</xdr:rowOff>
    </xdr:to>
    <xdr:sp>
      <xdr:nvSpPr>
        <xdr:cNvPr id="5" name="AutoShape 12"/>
        <xdr:cNvSpPr>
          <a:spLocks/>
        </xdr:cNvSpPr>
      </xdr:nvSpPr>
      <xdr:spPr>
        <a:xfrm>
          <a:off x="8286750" y="10744200"/>
          <a:ext cx="3143250" cy="390525"/>
        </a:xfrm>
        <a:prstGeom prst="wedgeRoundRectCallout">
          <a:avLst>
            <a:gd name="adj1" fmla="val -66060"/>
            <a:gd name="adj2" fmla="val 86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事業所で設定する昼間時間帯</a:t>
          </a:r>
        </a:p>
      </xdr:txBody>
    </xdr:sp>
    <xdr:clientData/>
  </xdr:twoCellAnchor>
  <xdr:twoCellAnchor>
    <xdr:from>
      <xdr:col>14</xdr:col>
      <xdr:colOff>161925</xdr:colOff>
      <xdr:row>44</xdr:row>
      <xdr:rowOff>114300</xdr:rowOff>
    </xdr:from>
    <xdr:to>
      <xdr:col>27</xdr:col>
      <xdr:colOff>152400</xdr:colOff>
      <xdr:row>48</xdr:row>
      <xdr:rowOff>38100</xdr:rowOff>
    </xdr:to>
    <xdr:sp>
      <xdr:nvSpPr>
        <xdr:cNvPr id="6" name="AutoShape 14"/>
        <xdr:cNvSpPr>
          <a:spLocks/>
        </xdr:cNvSpPr>
      </xdr:nvSpPr>
      <xdr:spPr>
        <a:xfrm>
          <a:off x="5800725" y="13477875"/>
          <a:ext cx="3581400" cy="838200"/>
        </a:xfrm>
        <a:prstGeom prst="wedgeRoundRectCallout">
          <a:avLst>
            <a:gd name="adj1" fmla="val -61930"/>
            <a:gd name="adj2" fmla="val 60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連続する</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回の夜勤について、夜勤の入りの日と、夜勤明けは別に記入する（この例では、</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時までの夜勤だが、</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時と、</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時に分けて記入すること）</a:t>
          </a:r>
        </a:p>
      </xdr:txBody>
    </xdr:sp>
    <xdr:clientData/>
  </xdr:twoCellAnchor>
  <xdr:twoCellAnchor>
    <xdr:from>
      <xdr:col>16</xdr:col>
      <xdr:colOff>266700</xdr:colOff>
      <xdr:row>40</xdr:row>
      <xdr:rowOff>123825</xdr:rowOff>
    </xdr:from>
    <xdr:to>
      <xdr:col>28</xdr:col>
      <xdr:colOff>95250</xdr:colOff>
      <xdr:row>43</xdr:row>
      <xdr:rowOff>76200</xdr:rowOff>
    </xdr:to>
    <xdr:sp>
      <xdr:nvSpPr>
        <xdr:cNvPr id="7" name="AutoShape 15"/>
        <xdr:cNvSpPr>
          <a:spLocks/>
        </xdr:cNvSpPr>
      </xdr:nvSpPr>
      <xdr:spPr>
        <a:xfrm>
          <a:off x="6457950" y="12573000"/>
          <a:ext cx="3143250" cy="638175"/>
        </a:xfrm>
        <a:prstGeom prst="wedgeRoundRectCallout">
          <a:avLst>
            <a:gd name="adj1" fmla="val 61555"/>
            <a:gd name="adj2" fmla="val -1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常勤（１名配置）者が、７時間で夜勤がない場合などは、常勤要件に該当しない場合があるので留意のこと</a:t>
          </a:r>
        </a:p>
      </xdr:txBody>
    </xdr:sp>
    <xdr:clientData/>
  </xdr:twoCellAnchor>
  <xdr:twoCellAnchor>
    <xdr:from>
      <xdr:col>17</xdr:col>
      <xdr:colOff>266700</xdr:colOff>
      <xdr:row>52</xdr:row>
      <xdr:rowOff>123825</xdr:rowOff>
    </xdr:from>
    <xdr:to>
      <xdr:col>29</xdr:col>
      <xdr:colOff>95250</xdr:colOff>
      <xdr:row>55</xdr:row>
      <xdr:rowOff>76200</xdr:rowOff>
    </xdr:to>
    <xdr:sp>
      <xdr:nvSpPr>
        <xdr:cNvPr id="8" name="AutoShape 16"/>
        <xdr:cNvSpPr>
          <a:spLocks/>
        </xdr:cNvSpPr>
      </xdr:nvSpPr>
      <xdr:spPr>
        <a:xfrm>
          <a:off x="6734175" y="15316200"/>
          <a:ext cx="3143250" cy="638175"/>
        </a:xfrm>
        <a:prstGeom prst="wedgeRoundRectCallout">
          <a:avLst>
            <a:gd name="adj1" fmla="val 50000"/>
            <a:gd name="adj2" fmla="val -1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常勤者が夜勤に入る場合で、夜勤入りと明けの勤務時間を合計して</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時間に満たない場合は、常勤要件を満たさない場合があるので留意のこと</a:t>
          </a:r>
        </a:p>
      </xdr:txBody>
    </xdr:sp>
    <xdr:clientData/>
  </xdr:twoCellAnchor>
  <xdr:twoCellAnchor>
    <xdr:from>
      <xdr:col>8</xdr:col>
      <xdr:colOff>66675</xdr:colOff>
      <xdr:row>51</xdr:row>
      <xdr:rowOff>85725</xdr:rowOff>
    </xdr:from>
    <xdr:to>
      <xdr:col>13</xdr:col>
      <xdr:colOff>104775</xdr:colOff>
      <xdr:row>54</xdr:row>
      <xdr:rowOff>38100</xdr:rowOff>
    </xdr:to>
    <xdr:sp>
      <xdr:nvSpPr>
        <xdr:cNvPr id="9" name="AutoShape 17"/>
        <xdr:cNvSpPr>
          <a:spLocks/>
        </xdr:cNvSpPr>
      </xdr:nvSpPr>
      <xdr:spPr>
        <a:xfrm>
          <a:off x="4048125" y="15049500"/>
          <a:ext cx="1419225" cy="638175"/>
        </a:xfrm>
        <a:prstGeom prst="wedgeRoundRectCallout">
          <a:avLst>
            <a:gd name="adj1" fmla="val 86912"/>
            <a:gd name="adj2" fmla="val -84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年老計発第</a:t>
          </a:r>
          <a:r>
            <a:rPr lang="en-US" cap="none" sz="1100" b="0" i="0" u="none" baseline="0">
              <a:solidFill>
                <a:srgbClr val="000000"/>
              </a:solidFill>
              <a:latin typeface="ＭＳ Ｐゴシック"/>
              <a:ea typeface="ＭＳ Ｐゴシック"/>
              <a:cs typeface="ＭＳ Ｐゴシック"/>
            </a:rPr>
            <a:t>0331002</a:t>
          </a:r>
          <a:r>
            <a:rPr lang="en-US" cap="none" sz="1100" b="0" i="0" u="none" baseline="0">
              <a:solidFill>
                <a:srgbClr val="000000"/>
              </a:solidFill>
              <a:latin typeface="ＭＳ Ｐゴシック"/>
              <a:ea typeface="ＭＳ Ｐゴシック"/>
              <a:cs typeface="ＭＳ Ｐゴシック"/>
            </a:rPr>
            <a:t>号通知に留意すること</a:t>
          </a:r>
        </a:p>
      </xdr:txBody>
    </xdr:sp>
    <xdr:clientData/>
  </xdr:twoCellAnchor>
  <xdr:twoCellAnchor>
    <xdr:from>
      <xdr:col>4</xdr:col>
      <xdr:colOff>771525</xdr:colOff>
      <xdr:row>3</xdr:row>
      <xdr:rowOff>9525</xdr:rowOff>
    </xdr:from>
    <xdr:to>
      <xdr:col>14</xdr:col>
      <xdr:colOff>47625</xdr:colOff>
      <xdr:row>3</xdr:row>
      <xdr:rowOff>276225</xdr:rowOff>
    </xdr:to>
    <xdr:sp>
      <xdr:nvSpPr>
        <xdr:cNvPr id="10" name="AutoShape 18"/>
        <xdr:cNvSpPr>
          <a:spLocks/>
        </xdr:cNvSpPr>
      </xdr:nvSpPr>
      <xdr:spPr>
        <a:xfrm>
          <a:off x="2962275" y="628650"/>
          <a:ext cx="2724150" cy="266700"/>
        </a:xfrm>
        <a:prstGeom prst="wedgeRoundRectCallout">
          <a:avLst>
            <a:gd name="adj1" fmla="val -43708"/>
            <a:gd name="adj2" fmla="val 96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通いサービスの利用定員を記入する</a:t>
          </a:r>
        </a:p>
      </xdr:txBody>
    </xdr:sp>
    <xdr:clientData/>
  </xdr:twoCellAnchor>
  <xdr:twoCellAnchor>
    <xdr:from>
      <xdr:col>3</xdr:col>
      <xdr:colOff>0</xdr:colOff>
      <xdr:row>16</xdr:row>
      <xdr:rowOff>266700</xdr:rowOff>
    </xdr:from>
    <xdr:to>
      <xdr:col>5</xdr:col>
      <xdr:colOff>161925</xdr:colOff>
      <xdr:row>18</xdr:row>
      <xdr:rowOff>28575</xdr:rowOff>
    </xdr:to>
    <xdr:sp>
      <xdr:nvSpPr>
        <xdr:cNvPr id="11" name="AutoShape 19"/>
        <xdr:cNvSpPr>
          <a:spLocks/>
        </xdr:cNvSpPr>
      </xdr:nvSpPr>
      <xdr:spPr>
        <a:xfrm>
          <a:off x="1304925" y="5105400"/>
          <a:ext cx="2009775" cy="523875"/>
        </a:xfrm>
        <a:prstGeom prst="wedgeRoundRectCallout">
          <a:avLst>
            <a:gd name="adj1" fmla="val -51893"/>
            <a:gd name="adj2" fmla="val -7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看護師・准看護師は「看」と記入する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H42"/>
  <sheetViews>
    <sheetView tabSelected="1" zoomScale="75" zoomScaleNormal="75" zoomScalePageLayoutView="0" workbookViewId="0" topLeftCell="B1">
      <selection activeCell="J22" sqref="J22"/>
    </sheetView>
  </sheetViews>
  <sheetFormatPr defaultColWidth="9.00390625" defaultRowHeight="13.5"/>
  <cols>
    <col min="1" max="1" width="2.50390625" style="0" customWidth="1"/>
    <col min="2" max="2" width="8.25390625" style="0" customWidth="1"/>
  </cols>
  <sheetData>
    <row r="1" ht="14.25" thickBot="1"/>
    <row r="2" spans="3:8" ht="14.25" thickTop="1">
      <c r="C2" s="136"/>
      <c r="D2" s="131"/>
      <c r="E2" s="132"/>
      <c r="F2" s="132"/>
      <c r="G2" s="132"/>
      <c r="H2" s="133"/>
    </row>
    <row r="3" spans="4:8" ht="29.25" customHeight="1">
      <c r="D3" s="315" t="s">
        <v>201</v>
      </c>
      <c r="E3" s="316"/>
      <c r="F3" s="316"/>
      <c r="G3" s="316"/>
      <c r="H3" s="317"/>
    </row>
    <row r="4" spans="3:8" ht="13.5">
      <c r="C4" s="136"/>
      <c r="D4" s="135"/>
      <c r="E4" s="136"/>
      <c r="F4" s="136"/>
      <c r="G4" s="136"/>
      <c r="H4" s="137"/>
    </row>
    <row r="5" spans="4:8" ht="27" customHeight="1">
      <c r="D5" s="318" t="s">
        <v>67</v>
      </c>
      <c r="E5" s="319"/>
      <c r="F5" s="319"/>
      <c r="G5" s="319"/>
      <c r="H5" s="320"/>
    </row>
    <row r="6" spans="3:8" ht="11.25" customHeight="1" thickBot="1">
      <c r="C6" s="134"/>
      <c r="D6" s="138"/>
      <c r="E6" s="139"/>
      <c r="F6" s="139"/>
      <c r="G6" s="139"/>
      <c r="H6" s="140"/>
    </row>
    <row r="7" spans="3:7" ht="27" customHeight="1" thickTop="1">
      <c r="C7" s="130"/>
      <c r="D7" s="130"/>
      <c r="E7" s="130"/>
      <c r="F7" s="130"/>
      <c r="G7" s="130"/>
    </row>
    <row r="8" spans="3:8" ht="23.25" customHeight="1">
      <c r="C8" s="256" t="s">
        <v>93</v>
      </c>
      <c r="D8" s="321"/>
      <c r="E8" s="321"/>
      <c r="F8" s="321"/>
      <c r="G8" s="321"/>
      <c r="H8" s="321"/>
    </row>
    <row r="9" spans="3:7" ht="27" customHeight="1">
      <c r="C9" s="130"/>
      <c r="D9" s="130"/>
      <c r="E9" s="130"/>
      <c r="F9" s="130"/>
      <c r="G9" s="130"/>
    </row>
    <row r="10" spans="3:7" ht="27" customHeight="1">
      <c r="C10" s="130"/>
      <c r="D10" s="130"/>
      <c r="E10" s="130"/>
      <c r="F10" s="130"/>
      <c r="G10" s="130"/>
    </row>
    <row r="11" spans="3:7" ht="27" customHeight="1">
      <c r="C11" s="130"/>
      <c r="D11" s="130"/>
      <c r="E11" s="130"/>
      <c r="F11" s="130"/>
      <c r="G11" s="130"/>
    </row>
    <row r="14" ht="13.5">
      <c r="B14" t="s">
        <v>36</v>
      </c>
    </row>
    <row r="15" ht="13.5">
      <c r="B15" t="s">
        <v>94</v>
      </c>
    </row>
    <row r="16" ht="13.5">
      <c r="B16" s="144" t="s">
        <v>68</v>
      </c>
    </row>
    <row r="17" ht="13.5">
      <c r="B17" s="249" t="s">
        <v>69</v>
      </c>
    </row>
    <row r="18" ht="13.5">
      <c r="B18" s="249" t="s">
        <v>98</v>
      </c>
    </row>
    <row r="19" ht="13.5">
      <c r="B19" s="249" t="s">
        <v>70</v>
      </c>
    </row>
    <row r="20" ht="13.5">
      <c r="B20" s="144" t="s">
        <v>71</v>
      </c>
    </row>
    <row r="21" ht="13.5">
      <c r="B21" s="249" t="s">
        <v>96</v>
      </c>
    </row>
    <row r="22" ht="13.5">
      <c r="B22" s="249" t="s">
        <v>72</v>
      </c>
    </row>
    <row r="23" ht="13.5">
      <c r="B23" s="249" t="s">
        <v>97</v>
      </c>
    </row>
    <row r="24" ht="13.5">
      <c r="B24" s="249" t="s">
        <v>73</v>
      </c>
    </row>
    <row r="25" ht="13.5">
      <c r="B25" s="144" t="s">
        <v>74</v>
      </c>
    </row>
    <row r="26" ht="13.5">
      <c r="B26" s="249" t="s">
        <v>75</v>
      </c>
    </row>
    <row r="27" ht="13.5">
      <c r="B27" s="249" t="s">
        <v>76</v>
      </c>
    </row>
    <row r="28" ht="13.5">
      <c r="B28" s="249" t="s">
        <v>77</v>
      </c>
    </row>
    <row r="29" ht="13.5">
      <c r="B29" s="249" t="s">
        <v>78</v>
      </c>
    </row>
    <row r="30" ht="13.5">
      <c r="B30" s="249" t="s">
        <v>209</v>
      </c>
    </row>
    <row r="31" ht="13.5">
      <c r="B31" s="249" t="s">
        <v>210</v>
      </c>
    </row>
    <row r="32" ht="13.5">
      <c r="B32" s="249" t="s">
        <v>211</v>
      </c>
    </row>
    <row r="33" ht="13.5">
      <c r="B33" s="249" t="s">
        <v>79</v>
      </c>
    </row>
    <row r="34" ht="13.5">
      <c r="B34" s="249" t="s">
        <v>80</v>
      </c>
    </row>
    <row r="35" ht="13.5">
      <c r="B35" s="144" t="s">
        <v>81</v>
      </c>
    </row>
    <row r="36" ht="13.5">
      <c r="B36" s="249" t="s">
        <v>82</v>
      </c>
    </row>
    <row r="37" ht="13.5">
      <c r="B37" s="249" t="s">
        <v>83</v>
      </c>
    </row>
    <row r="38" ht="13.5">
      <c r="B38" s="249" t="s">
        <v>84</v>
      </c>
    </row>
    <row r="39" ht="13.5">
      <c r="B39" t="s">
        <v>95</v>
      </c>
    </row>
    <row r="40" ht="13.5">
      <c r="B40" s="249" t="s">
        <v>85</v>
      </c>
    </row>
    <row r="41" ht="13.5">
      <c r="B41" s="249" t="s">
        <v>86</v>
      </c>
    </row>
    <row r="42" ht="13.5">
      <c r="B42" s="249" t="s">
        <v>87</v>
      </c>
    </row>
  </sheetData>
  <sheetProtection password="CC09" sheet="1"/>
  <protectedRanges>
    <protectedRange sqref="D8:H8" name="範囲1"/>
  </protectedRanges>
  <mergeCells count="3">
    <mergeCell ref="D3:H3"/>
    <mergeCell ref="D5:H5"/>
    <mergeCell ref="D8:H8"/>
  </mergeCells>
  <printOptions horizontalCentered="1" verticalCentered="1"/>
  <pageMargins left="0.75" right="0.75" top="1" bottom="1"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34"/>
  </sheetPr>
  <dimension ref="A1:AO79"/>
  <sheetViews>
    <sheetView zoomScale="75" zoomScaleNormal="75" zoomScaleSheetLayoutView="70" zoomScalePageLayoutView="0" workbookViewId="0" topLeftCell="A1">
      <selection activeCell="U11" sqref="U11"/>
    </sheetView>
  </sheetViews>
  <sheetFormatPr defaultColWidth="9.00390625" defaultRowHeight="13.5"/>
  <cols>
    <col min="1" max="1" width="1.37890625" style="1" customWidth="1"/>
    <col min="2" max="2" width="11.625" style="1" customWidth="1"/>
    <col min="3" max="3" width="5.125" style="1" customWidth="1"/>
    <col min="4" max="4" width="11.625" style="1" customWidth="1"/>
    <col min="5" max="5" width="12.625" style="1" customWidth="1"/>
    <col min="6" max="36" width="3.625" style="1" customWidth="1"/>
    <col min="37" max="37" width="12.625" style="1" customWidth="1"/>
    <col min="38" max="16384" width="9.00390625" style="1" customWidth="1"/>
  </cols>
  <sheetData>
    <row r="1" s="26" customFormat="1" ht="14.25">
      <c r="A1" s="25"/>
    </row>
    <row r="2" s="26" customFormat="1" ht="9.75" customHeight="1">
      <c r="A2" s="25"/>
    </row>
    <row r="3" spans="1:41" ht="24.75" customHeight="1">
      <c r="A3" s="2"/>
      <c r="B3" s="3" t="s">
        <v>26</v>
      </c>
      <c r="C3" s="2"/>
      <c r="D3" s="2"/>
      <c r="E3" s="2"/>
      <c r="F3" s="2"/>
      <c r="G3" s="2"/>
      <c r="H3" s="2"/>
      <c r="I3" s="3" t="s">
        <v>27</v>
      </c>
      <c r="J3" s="360" t="s">
        <v>212</v>
      </c>
      <c r="K3" s="360"/>
      <c r="L3" s="258"/>
      <c r="M3" s="248" t="s">
        <v>0</v>
      </c>
      <c r="N3" s="257"/>
      <c r="O3" s="3" t="s">
        <v>1</v>
      </c>
      <c r="P3" s="3"/>
      <c r="Q3" s="4" t="s">
        <v>64</v>
      </c>
      <c r="R3" s="5"/>
      <c r="S3" s="5"/>
      <c r="T3" s="5"/>
      <c r="U3" s="359" t="s">
        <v>99</v>
      </c>
      <c r="V3" s="359"/>
      <c r="W3" s="359"/>
      <c r="X3" s="359"/>
      <c r="Y3" s="359"/>
      <c r="Z3" s="359"/>
      <c r="AA3" s="359"/>
      <c r="AB3" s="359"/>
      <c r="AC3" s="359"/>
      <c r="AD3" s="359"/>
      <c r="AE3" s="359"/>
      <c r="AF3" s="359"/>
      <c r="AG3" s="359"/>
      <c r="AH3" s="359"/>
      <c r="AI3" s="359"/>
      <c r="AJ3" s="359"/>
      <c r="AK3" s="3" t="s">
        <v>65</v>
      </c>
      <c r="AL3" s="11"/>
      <c r="AM3" s="11"/>
      <c r="AN3" s="13"/>
      <c r="AO3" s="2"/>
    </row>
    <row r="4" spans="1:41" ht="24.75" customHeight="1">
      <c r="A4" s="2"/>
      <c r="B4" s="32"/>
      <c r="C4" s="33"/>
      <c r="D4" s="352"/>
      <c r="E4" s="352"/>
      <c r="F4" s="2"/>
      <c r="G4" s="2"/>
      <c r="H4" s="2"/>
      <c r="I4" s="5"/>
      <c r="J4" s="5"/>
      <c r="K4" s="5"/>
      <c r="L4" s="5"/>
      <c r="M4" s="5"/>
      <c r="N4" s="5"/>
      <c r="O4" s="5"/>
      <c r="P4" s="5"/>
      <c r="Q4" s="4" t="s">
        <v>2</v>
      </c>
      <c r="R4" s="5"/>
      <c r="S4" s="5"/>
      <c r="T4" s="361">
        <f>IF('記入方法'!D8="","",'記入方法'!D8)</f>
      </c>
      <c r="U4" s="361"/>
      <c r="V4" s="361"/>
      <c r="W4" s="361"/>
      <c r="X4" s="361"/>
      <c r="Y4" s="361"/>
      <c r="Z4" s="361"/>
      <c r="AA4" s="361"/>
      <c r="AB4" s="361"/>
      <c r="AC4" s="361"/>
      <c r="AD4" s="361"/>
      <c r="AE4" s="361"/>
      <c r="AF4" s="361"/>
      <c r="AG4" s="361"/>
      <c r="AH4" s="361"/>
      <c r="AI4" s="361"/>
      <c r="AJ4" s="361"/>
      <c r="AK4" s="3" t="s">
        <v>66</v>
      </c>
      <c r="AL4" s="15"/>
      <c r="AM4" s="15"/>
      <c r="AN4" s="13"/>
      <c r="AO4" s="2"/>
    </row>
    <row r="5" spans="1:31" ht="24.75" customHeight="1">
      <c r="A5" s="2"/>
      <c r="B5" s="390" t="s">
        <v>100</v>
      </c>
      <c r="C5" s="390"/>
      <c r="D5" s="390"/>
      <c r="E5" s="259"/>
      <c r="F5" s="250" t="s">
        <v>202</v>
      </c>
      <c r="G5" s="91"/>
      <c r="H5" s="91"/>
      <c r="I5" s="19"/>
      <c r="J5" s="19"/>
      <c r="K5" s="19"/>
      <c r="L5" s="34"/>
      <c r="M5" s="19"/>
      <c r="N5" s="19"/>
      <c r="O5" s="19"/>
      <c r="Q5" s="19"/>
      <c r="R5" s="19"/>
      <c r="S5" s="19"/>
      <c r="T5" s="19"/>
      <c r="U5" s="19"/>
      <c r="V5" s="19"/>
      <c r="W5" s="19"/>
      <c r="X5" s="19"/>
      <c r="Y5" s="19"/>
      <c r="Z5" s="19"/>
      <c r="AA5" s="19"/>
      <c r="AB5" s="15"/>
      <c r="AC5" s="15"/>
      <c r="AD5" s="13"/>
      <c r="AE5" s="2"/>
    </row>
    <row r="6" spans="1:37" ht="3.75" customHeight="1" thickBot="1">
      <c r="A6" s="2"/>
      <c r="B6" s="3"/>
      <c r="C6" s="5"/>
      <c r="D6" s="5"/>
      <c r="E6" s="2"/>
      <c r="F6" s="2"/>
      <c r="G6" s="2"/>
      <c r="H6" s="2"/>
      <c r="I6" s="2"/>
      <c r="J6" s="2"/>
      <c r="K6" s="2"/>
      <c r="L6" s="2"/>
      <c r="M6" s="2"/>
      <c r="N6" s="2"/>
      <c r="O6" s="2"/>
      <c r="P6" s="2"/>
      <c r="Q6" s="2"/>
      <c r="S6" s="4"/>
      <c r="T6" s="2"/>
      <c r="U6" s="2"/>
      <c r="V6" s="2"/>
      <c r="W6" s="2"/>
      <c r="X6" s="2"/>
      <c r="Y6" s="2"/>
      <c r="Z6" s="2"/>
      <c r="AA6" s="2"/>
      <c r="AB6" s="2"/>
      <c r="AC6" s="2"/>
      <c r="AD6" s="2"/>
      <c r="AE6" s="2"/>
      <c r="AF6" s="2"/>
      <c r="AG6" s="2"/>
      <c r="AH6" s="2"/>
      <c r="AI6" s="2"/>
      <c r="AJ6" s="2"/>
      <c r="AK6" s="2"/>
    </row>
    <row r="7" spans="1:36" ht="19.5" customHeight="1">
      <c r="A7" s="2"/>
      <c r="B7" s="146"/>
      <c r="C7" s="337" t="s">
        <v>89</v>
      </c>
      <c r="D7" s="147"/>
      <c r="E7" s="166"/>
      <c r="F7" s="362" t="s">
        <v>37</v>
      </c>
      <c r="G7" s="362"/>
      <c r="H7" s="362"/>
      <c r="I7" s="362"/>
      <c r="J7" s="362"/>
      <c r="K7" s="362"/>
      <c r="L7" s="363"/>
      <c r="M7" s="364" t="s">
        <v>38</v>
      </c>
      <c r="N7" s="362"/>
      <c r="O7" s="362"/>
      <c r="P7" s="362"/>
      <c r="Q7" s="362"/>
      <c r="R7" s="362"/>
      <c r="S7" s="365"/>
      <c r="T7" s="364" t="s">
        <v>39</v>
      </c>
      <c r="U7" s="362"/>
      <c r="V7" s="362"/>
      <c r="W7" s="362"/>
      <c r="X7" s="362"/>
      <c r="Y7" s="362"/>
      <c r="Z7" s="365"/>
      <c r="AA7" s="366" t="s">
        <v>40</v>
      </c>
      <c r="AB7" s="362"/>
      <c r="AC7" s="362"/>
      <c r="AD7" s="362"/>
      <c r="AE7" s="362"/>
      <c r="AF7" s="362"/>
      <c r="AG7" s="367"/>
      <c r="AH7" s="368" t="s">
        <v>9</v>
      </c>
      <c r="AI7" s="369"/>
      <c r="AJ7" s="370"/>
    </row>
    <row r="8" spans="1:36" ht="19.5" customHeight="1">
      <c r="A8" s="2"/>
      <c r="B8" s="148" t="s">
        <v>90</v>
      </c>
      <c r="C8" s="338"/>
      <c r="D8" s="149" t="s">
        <v>91</v>
      </c>
      <c r="E8" s="167" t="s">
        <v>8</v>
      </c>
      <c r="F8" s="151">
        <v>1</v>
      </c>
      <c r="G8" s="151">
        <v>2</v>
      </c>
      <c r="H8" s="151">
        <v>3</v>
      </c>
      <c r="I8" s="151">
        <v>4</v>
      </c>
      <c r="J8" s="151">
        <v>5</v>
      </c>
      <c r="K8" s="151">
        <v>6</v>
      </c>
      <c r="L8" s="152">
        <v>7</v>
      </c>
      <c r="M8" s="153">
        <v>8</v>
      </c>
      <c r="N8" s="151">
        <v>9</v>
      </c>
      <c r="O8" s="151">
        <v>10</v>
      </c>
      <c r="P8" s="151">
        <v>11</v>
      </c>
      <c r="Q8" s="151">
        <v>12</v>
      </c>
      <c r="R8" s="151">
        <v>13</v>
      </c>
      <c r="S8" s="154">
        <v>14</v>
      </c>
      <c r="T8" s="153">
        <v>15</v>
      </c>
      <c r="U8" s="151">
        <v>16</v>
      </c>
      <c r="V8" s="151">
        <v>17</v>
      </c>
      <c r="W8" s="151">
        <v>18</v>
      </c>
      <c r="X8" s="151">
        <v>19</v>
      </c>
      <c r="Y8" s="151">
        <v>20</v>
      </c>
      <c r="Z8" s="154">
        <v>21</v>
      </c>
      <c r="AA8" s="155">
        <v>22</v>
      </c>
      <c r="AB8" s="151">
        <v>23</v>
      </c>
      <c r="AC8" s="151">
        <v>24</v>
      </c>
      <c r="AD8" s="151">
        <v>25</v>
      </c>
      <c r="AE8" s="151">
        <v>26</v>
      </c>
      <c r="AF8" s="151">
        <v>27</v>
      </c>
      <c r="AG8" s="174">
        <v>28</v>
      </c>
      <c r="AH8" s="371"/>
      <c r="AI8" s="372"/>
      <c r="AJ8" s="373"/>
    </row>
    <row r="9" spans="1:36" ht="19.5" customHeight="1" thickBot="1">
      <c r="A9" s="2"/>
      <c r="B9" s="17"/>
      <c r="C9" s="339"/>
      <c r="D9" s="18"/>
      <c r="E9" s="173" t="s">
        <v>92</v>
      </c>
      <c r="F9" s="71"/>
      <c r="G9" s="71"/>
      <c r="H9" s="71"/>
      <c r="I9" s="71"/>
      <c r="J9" s="71"/>
      <c r="K9" s="71"/>
      <c r="L9" s="156"/>
      <c r="M9" s="157"/>
      <c r="N9" s="71"/>
      <c r="O9" s="71"/>
      <c r="P9" s="71"/>
      <c r="Q9" s="71"/>
      <c r="R9" s="71"/>
      <c r="S9" s="72"/>
      <c r="T9" s="157"/>
      <c r="U9" s="71"/>
      <c r="V9" s="71"/>
      <c r="W9" s="71"/>
      <c r="X9" s="71"/>
      <c r="Y9" s="71"/>
      <c r="Z9" s="72"/>
      <c r="AA9" s="73"/>
      <c r="AB9" s="71"/>
      <c r="AC9" s="71"/>
      <c r="AD9" s="71"/>
      <c r="AE9" s="71"/>
      <c r="AF9" s="71"/>
      <c r="AG9" s="92"/>
      <c r="AH9" s="374"/>
      <c r="AI9" s="375"/>
      <c r="AJ9" s="376"/>
    </row>
    <row r="10" spans="1:36" ht="30" customHeight="1">
      <c r="A10" s="2"/>
      <c r="B10" s="169"/>
      <c r="C10" s="170"/>
      <c r="D10" s="171"/>
      <c r="E10" s="172"/>
      <c r="F10" s="76"/>
      <c r="G10" s="76"/>
      <c r="H10" s="76"/>
      <c r="I10" s="76"/>
      <c r="J10" s="76"/>
      <c r="K10" s="76"/>
      <c r="L10" s="176"/>
      <c r="M10" s="179"/>
      <c r="N10" s="76"/>
      <c r="O10" s="76"/>
      <c r="P10" s="76"/>
      <c r="Q10" s="76"/>
      <c r="R10" s="76"/>
      <c r="S10" s="77"/>
      <c r="T10" s="179"/>
      <c r="U10" s="76"/>
      <c r="V10" s="76"/>
      <c r="W10" s="76"/>
      <c r="X10" s="76"/>
      <c r="Y10" s="76"/>
      <c r="Z10" s="77"/>
      <c r="AA10" s="78"/>
      <c r="AB10" s="76"/>
      <c r="AC10" s="76"/>
      <c r="AD10" s="76"/>
      <c r="AE10" s="76"/>
      <c r="AF10" s="76"/>
      <c r="AG10" s="93"/>
      <c r="AH10" s="349"/>
      <c r="AI10" s="350"/>
      <c r="AJ10" s="351"/>
    </row>
    <row r="11" spans="1:36" ht="30" customHeight="1">
      <c r="A11" s="2"/>
      <c r="B11" s="84"/>
      <c r="C11" s="161"/>
      <c r="D11" s="158"/>
      <c r="E11" s="159"/>
      <c r="F11" s="79"/>
      <c r="G11" s="79"/>
      <c r="H11" s="79"/>
      <c r="I11" s="79"/>
      <c r="J11" s="79"/>
      <c r="K11" s="79"/>
      <c r="L11" s="177"/>
      <c r="M11" s="180"/>
      <c r="N11" s="79"/>
      <c r="O11" s="79"/>
      <c r="P11" s="79"/>
      <c r="Q11" s="79"/>
      <c r="R11" s="79"/>
      <c r="S11" s="80"/>
      <c r="T11" s="180"/>
      <c r="U11" s="79"/>
      <c r="V11" s="79"/>
      <c r="W11" s="79"/>
      <c r="X11" s="79"/>
      <c r="Y11" s="79"/>
      <c r="Z11" s="80"/>
      <c r="AA11" s="81"/>
      <c r="AB11" s="79"/>
      <c r="AC11" s="79"/>
      <c r="AD11" s="79"/>
      <c r="AE11" s="79"/>
      <c r="AF11" s="79"/>
      <c r="AG11" s="94"/>
      <c r="AH11" s="322"/>
      <c r="AI11" s="323"/>
      <c r="AJ11" s="324"/>
    </row>
    <row r="12" spans="1:36" ht="30" customHeight="1">
      <c r="A12" s="2"/>
      <c r="B12" s="85"/>
      <c r="C12" s="162"/>
      <c r="D12" s="158"/>
      <c r="E12" s="159"/>
      <c r="F12" s="79"/>
      <c r="G12" s="79"/>
      <c r="H12" s="79"/>
      <c r="I12" s="79"/>
      <c r="J12" s="79"/>
      <c r="K12" s="79"/>
      <c r="L12" s="177"/>
      <c r="M12" s="180"/>
      <c r="N12" s="79"/>
      <c r="O12" s="79"/>
      <c r="P12" s="79"/>
      <c r="Q12" s="79"/>
      <c r="R12" s="79"/>
      <c r="S12" s="80"/>
      <c r="T12" s="180"/>
      <c r="U12" s="79"/>
      <c r="V12" s="79"/>
      <c r="W12" s="79"/>
      <c r="X12" s="79"/>
      <c r="Y12" s="79"/>
      <c r="Z12" s="80"/>
      <c r="AA12" s="81"/>
      <c r="AB12" s="79"/>
      <c r="AC12" s="79"/>
      <c r="AD12" s="79"/>
      <c r="AE12" s="79"/>
      <c r="AF12" s="79"/>
      <c r="AG12" s="94"/>
      <c r="AH12" s="322"/>
      <c r="AI12" s="323"/>
      <c r="AJ12" s="324"/>
    </row>
    <row r="13" spans="1:36" ht="30" customHeight="1">
      <c r="A13" s="2"/>
      <c r="B13" s="85"/>
      <c r="C13" s="162"/>
      <c r="D13" s="158"/>
      <c r="E13" s="159"/>
      <c r="F13" s="79"/>
      <c r="G13" s="79"/>
      <c r="H13" s="79"/>
      <c r="I13" s="79"/>
      <c r="J13" s="79"/>
      <c r="K13" s="79"/>
      <c r="L13" s="177"/>
      <c r="M13" s="180"/>
      <c r="N13" s="79"/>
      <c r="O13" s="79"/>
      <c r="P13" s="79"/>
      <c r="Q13" s="79"/>
      <c r="R13" s="79"/>
      <c r="S13" s="80"/>
      <c r="T13" s="180"/>
      <c r="U13" s="79"/>
      <c r="V13" s="79"/>
      <c r="W13" s="79"/>
      <c r="X13" s="79"/>
      <c r="Y13" s="79"/>
      <c r="Z13" s="80"/>
      <c r="AA13" s="81"/>
      <c r="AB13" s="79"/>
      <c r="AC13" s="79"/>
      <c r="AD13" s="79"/>
      <c r="AE13" s="79"/>
      <c r="AF13" s="79"/>
      <c r="AG13" s="94"/>
      <c r="AH13" s="322"/>
      <c r="AI13" s="323"/>
      <c r="AJ13" s="324"/>
    </row>
    <row r="14" spans="1:36" ht="30" customHeight="1">
      <c r="A14" s="2"/>
      <c r="B14" s="86"/>
      <c r="C14" s="162"/>
      <c r="D14" s="158"/>
      <c r="E14" s="159"/>
      <c r="F14" s="79"/>
      <c r="G14" s="79"/>
      <c r="H14" s="79"/>
      <c r="I14" s="79"/>
      <c r="J14" s="79"/>
      <c r="K14" s="79"/>
      <c r="L14" s="177"/>
      <c r="M14" s="180"/>
      <c r="N14" s="79"/>
      <c r="O14" s="79"/>
      <c r="P14" s="79"/>
      <c r="Q14" s="79"/>
      <c r="R14" s="79"/>
      <c r="S14" s="80"/>
      <c r="T14" s="180"/>
      <c r="U14" s="79"/>
      <c r="V14" s="79"/>
      <c r="W14" s="79"/>
      <c r="X14" s="79"/>
      <c r="Y14" s="79"/>
      <c r="Z14" s="80"/>
      <c r="AA14" s="81"/>
      <c r="AB14" s="79"/>
      <c r="AC14" s="79"/>
      <c r="AD14" s="79"/>
      <c r="AE14" s="79"/>
      <c r="AF14" s="79"/>
      <c r="AG14" s="94"/>
      <c r="AH14" s="322"/>
      <c r="AI14" s="323"/>
      <c r="AJ14" s="324"/>
    </row>
    <row r="15" spans="1:36" ht="30" customHeight="1">
      <c r="A15" s="2"/>
      <c r="B15" s="85"/>
      <c r="C15" s="163"/>
      <c r="D15" s="158"/>
      <c r="E15" s="159"/>
      <c r="F15" s="160"/>
      <c r="G15" s="79"/>
      <c r="H15" s="79"/>
      <c r="I15" s="79"/>
      <c r="J15" s="79"/>
      <c r="K15" s="79"/>
      <c r="L15" s="177"/>
      <c r="M15" s="180"/>
      <c r="N15" s="79"/>
      <c r="O15" s="79"/>
      <c r="P15" s="79"/>
      <c r="Q15" s="79"/>
      <c r="R15" s="79"/>
      <c r="S15" s="80"/>
      <c r="T15" s="180"/>
      <c r="U15" s="79"/>
      <c r="V15" s="79"/>
      <c r="W15" s="79"/>
      <c r="X15" s="79"/>
      <c r="Y15" s="79"/>
      <c r="Z15" s="80"/>
      <c r="AA15" s="81"/>
      <c r="AB15" s="79"/>
      <c r="AC15" s="79"/>
      <c r="AD15" s="79"/>
      <c r="AE15" s="79"/>
      <c r="AF15" s="79"/>
      <c r="AG15" s="94"/>
      <c r="AH15" s="322"/>
      <c r="AI15" s="323"/>
      <c r="AJ15" s="324"/>
    </row>
    <row r="16" spans="1:36" ht="30" customHeight="1">
      <c r="A16" s="2"/>
      <c r="B16" s="85"/>
      <c r="C16" s="163"/>
      <c r="D16" s="158"/>
      <c r="E16" s="159"/>
      <c r="F16" s="79"/>
      <c r="G16" s="79"/>
      <c r="H16" s="79"/>
      <c r="I16" s="141"/>
      <c r="J16" s="141"/>
      <c r="K16" s="141"/>
      <c r="L16" s="177"/>
      <c r="M16" s="181"/>
      <c r="N16" s="141"/>
      <c r="O16" s="79"/>
      <c r="P16" s="79"/>
      <c r="Q16" s="141"/>
      <c r="R16" s="141"/>
      <c r="S16" s="80"/>
      <c r="T16" s="181"/>
      <c r="U16" s="141"/>
      <c r="V16" s="141"/>
      <c r="W16" s="141"/>
      <c r="X16" s="141"/>
      <c r="Y16" s="79"/>
      <c r="Z16" s="80"/>
      <c r="AA16" s="175"/>
      <c r="AB16" s="141"/>
      <c r="AC16" s="141"/>
      <c r="AD16" s="79"/>
      <c r="AE16" s="141"/>
      <c r="AF16" s="141"/>
      <c r="AG16" s="94"/>
      <c r="AH16" s="322"/>
      <c r="AI16" s="323"/>
      <c r="AJ16" s="324"/>
    </row>
    <row r="17" spans="1:36" ht="30" customHeight="1">
      <c r="A17" s="2"/>
      <c r="B17" s="85"/>
      <c r="C17" s="163"/>
      <c r="D17" s="158"/>
      <c r="E17" s="159"/>
      <c r="F17" s="79"/>
      <c r="G17" s="79"/>
      <c r="H17" s="79"/>
      <c r="I17" s="79"/>
      <c r="J17" s="79"/>
      <c r="K17" s="79"/>
      <c r="L17" s="177"/>
      <c r="M17" s="180"/>
      <c r="N17" s="79"/>
      <c r="O17" s="79"/>
      <c r="P17" s="79"/>
      <c r="Q17" s="79"/>
      <c r="R17" s="79"/>
      <c r="S17" s="80"/>
      <c r="T17" s="180"/>
      <c r="U17" s="79"/>
      <c r="V17" s="79"/>
      <c r="W17" s="79"/>
      <c r="X17" s="79"/>
      <c r="Y17" s="79"/>
      <c r="Z17" s="80"/>
      <c r="AA17" s="81"/>
      <c r="AB17" s="79"/>
      <c r="AC17" s="79"/>
      <c r="AD17" s="79"/>
      <c r="AE17" s="79"/>
      <c r="AF17" s="79"/>
      <c r="AG17" s="94"/>
      <c r="AH17" s="322"/>
      <c r="AI17" s="323"/>
      <c r="AJ17" s="324"/>
    </row>
    <row r="18" spans="1:36" ht="30" customHeight="1">
      <c r="A18" s="2"/>
      <c r="B18" s="85"/>
      <c r="C18" s="163"/>
      <c r="D18" s="158"/>
      <c r="E18" s="159"/>
      <c r="F18" s="79"/>
      <c r="G18" s="79"/>
      <c r="H18" s="79"/>
      <c r="I18" s="79"/>
      <c r="J18" s="79"/>
      <c r="K18" s="79"/>
      <c r="L18" s="177"/>
      <c r="M18" s="180"/>
      <c r="N18" s="79"/>
      <c r="O18" s="79"/>
      <c r="P18" s="79"/>
      <c r="Q18" s="79"/>
      <c r="R18" s="79"/>
      <c r="S18" s="80"/>
      <c r="T18" s="180"/>
      <c r="U18" s="79"/>
      <c r="V18" s="79"/>
      <c r="W18" s="79"/>
      <c r="X18" s="79"/>
      <c r="Y18" s="79"/>
      <c r="Z18" s="80"/>
      <c r="AA18" s="81"/>
      <c r="AB18" s="79"/>
      <c r="AC18" s="79"/>
      <c r="AD18" s="79"/>
      <c r="AE18" s="79"/>
      <c r="AF18" s="79"/>
      <c r="AG18" s="94"/>
      <c r="AH18" s="322"/>
      <c r="AI18" s="323"/>
      <c r="AJ18" s="324"/>
    </row>
    <row r="19" spans="1:36" ht="30" customHeight="1">
      <c r="A19" s="2"/>
      <c r="B19" s="85"/>
      <c r="C19" s="163"/>
      <c r="D19" s="158"/>
      <c r="E19" s="159"/>
      <c r="F19" s="79"/>
      <c r="G19" s="79"/>
      <c r="H19" s="79"/>
      <c r="I19" s="79"/>
      <c r="J19" s="79"/>
      <c r="K19" s="79"/>
      <c r="L19" s="177"/>
      <c r="M19" s="180"/>
      <c r="N19" s="79"/>
      <c r="O19" s="79"/>
      <c r="P19" s="79"/>
      <c r="Q19" s="79"/>
      <c r="R19" s="79"/>
      <c r="S19" s="80"/>
      <c r="T19" s="180"/>
      <c r="U19" s="79"/>
      <c r="V19" s="79"/>
      <c r="W19" s="79"/>
      <c r="X19" s="79"/>
      <c r="Y19" s="79"/>
      <c r="Z19" s="80"/>
      <c r="AA19" s="81"/>
      <c r="AB19" s="79"/>
      <c r="AC19" s="79"/>
      <c r="AD19" s="79"/>
      <c r="AE19" s="79"/>
      <c r="AF19" s="79"/>
      <c r="AG19" s="94"/>
      <c r="AH19" s="322"/>
      <c r="AI19" s="323"/>
      <c r="AJ19" s="324"/>
    </row>
    <row r="20" spans="1:36" ht="30" customHeight="1">
      <c r="A20" s="2"/>
      <c r="B20" s="85"/>
      <c r="C20" s="163"/>
      <c r="D20" s="158"/>
      <c r="E20" s="159"/>
      <c r="F20" s="79"/>
      <c r="G20" s="79"/>
      <c r="H20" s="79"/>
      <c r="I20" s="79"/>
      <c r="J20" s="79"/>
      <c r="K20" s="79"/>
      <c r="L20" s="177"/>
      <c r="M20" s="180"/>
      <c r="N20" s="79"/>
      <c r="O20" s="79"/>
      <c r="P20" s="79"/>
      <c r="Q20" s="79"/>
      <c r="R20" s="79"/>
      <c r="S20" s="80"/>
      <c r="T20" s="180"/>
      <c r="U20" s="79"/>
      <c r="V20" s="79"/>
      <c r="W20" s="79"/>
      <c r="X20" s="79"/>
      <c r="Y20" s="79"/>
      <c r="Z20" s="80"/>
      <c r="AA20" s="81"/>
      <c r="AB20" s="79"/>
      <c r="AC20" s="79"/>
      <c r="AD20" s="79"/>
      <c r="AE20" s="79"/>
      <c r="AF20" s="79"/>
      <c r="AG20" s="94"/>
      <c r="AH20" s="322"/>
      <c r="AI20" s="323"/>
      <c r="AJ20" s="324"/>
    </row>
    <row r="21" spans="1:36" ht="30" customHeight="1">
      <c r="A21" s="2"/>
      <c r="B21" s="85"/>
      <c r="C21" s="163"/>
      <c r="D21" s="158"/>
      <c r="E21" s="159"/>
      <c r="F21" s="79"/>
      <c r="G21" s="79"/>
      <c r="H21" s="79"/>
      <c r="I21" s="79"/>
      <c r="J21" s="79"/>
      <c r="K21" s="79"/>
      <c r="L21" s="177"/>
      <c r="M21" s="180"/>
      <c r="N21" s="79"/>
      <c r="O21" s="79"/>
      <c r="P21" s="79"/>
      <c r="Q21" s="79"/>
      <c r="R21" s="79"/>
      <c r="S21" s="80"/>
      <c r="T21" s="180"/>
      <c r="U21" s="79"/>
      <c r="V21" s="79"/>
      <c r="W21" s="79"/>
      <c r="X21" s="79"/>
      <c r="Y21" s="79"/>
      <c r="Z21" s="80"/>
      <c r="AA21" s="81"/>
      <c r="AB21" s="79"/>
      <c r="AC21" s="79"/>
      <c r="AD21" s="79"/>
      <c r="AE21" s="79"/>
      <c r="AF21" s="79"/>
      <c r="AG21" s="94"/>
      <c r="AH21" s="322"/>
      <c r="AI21" s="323"/>
      <c r="AJ21" s="324"/>
    </row>
    <row r="22" spans="1:36" ht="30" customHeight="1">
      <c r="A22" s="2"/>
      <c r="B22" s="85"/>
      <c r="C22" s="163"/>
      <c r="D22" s="158"/>
      <c r="E22" s="159"/>
      <c r="F22" s="79"/>
      <c r="G22" s="79"/>
      <c r="H22" s="79"/>
      <c r="I22" s="79"/>
      <c r="J22" s="79"/>
      <c r="K22" s="79"/>
      <c r="L22" s="177"/>
      <c r="M22" s="180"/>
      <c r="N22" s="79"/>
      <c r="O22" s="79"/>
      <c r="P22" s="79"/>
      <c r="Q22" s="79"/>
      <c r="R22" s="79"/>
      <c r="S22" s="80"/>
      <c r="T22" s="180"/>
      <c r="U22" s="79"/>
      <c r="V22" s="79"/>
      <c r="W22" s="79"/>
      <c r="X22" s="79"/>
      <c r="Y22" s="79"/>
      <c r="Z22" s="80"/>
      <c r="AA22" s="81"/>
      <c r="AB22" s="79"/>
      <c r="AC22" s="79"/>
      <c r="AD22" s="79"/>
      <c r="AE22" s="79"/>
      <c r="AF22" s="79"/>
      <c r="AG22" s="94"/>
      <c r="AH22" s="322"/>
      <c r="AI22" s="323"/>
      <c r="AJ22" s="324"/>
    </row>
    <row r="23" spans="1:36" ht="30" customHeight="1">
      <c r="A23" s="2"/>
      <c r="B23" s="85"/>
      <c r="C23" s="163"/>
      <c r="D23" s="158"/>
      <c r="E23" s="159"/>
      <c r="F23" s="79"/>
      <c r="G23" s="79"/>
      <c r="H23" s="79"/>
      <c r="I23" s="79"/>
      <c r="J23" s="79"/>
      <c r="K23" s="79"/>
      <c r="L23" s="177"/>
      <c r="M23" s="180"/>
      <c r="N23" s="79"/>
      <c r="O23" s="79"/>
      <c r="P23" s="79"/>
      <c r="Q23" s="79"/>
      <c r="R23" s="79"/>
      <c r="S23" s="80"/>
      <c r="T23" s="180"/>
      <c r="U23" s="79"/>
      <c r="V23" s="79"/>
      <c r="W23" s="79"/>
      <c r="X23" s="79"/>
      <c r="Y23" s="79"/>
      <c r="Z23" s="80"/>
      <c r="AA23" s="81"/>
      <c r="AB23" s="79"/>
      <c r="AC23" s="79"/>
      <c r="AD23" s="79"/>
      <c r="AE23" s="79"/>
      <c r="AF23" s="79"/>
      <c r="AG23" s="94"/>
      <c r="AH23" s="322"/>
      <c r="AI23" s="323"/>
      <c r="AJ23" s="324"/>
    </row>
    <row r="24" spans="1:36" ht="30" customHeight="1">
      <c r="A24" s="2"/>
      <c r="B24" s="85"/>
      <c r="C24" s="163"/>
      <c r="D24" s="158"/>
      <c r="E24" s="159"/>
      <c r="F24" s="79"/>
      <c r="G24" s="79"/>
      <c r="H24" s="79"/>
      <c r="I24" s="79"/>
      <c r="J24" s="79"/>
      <c r="K24" s="79"/>
      <c r="L24" s="177"/>
      <c r="M24" s="180"/>
      <c r="N24" s="79"/>
      <c r="O24" s="79"/>
      <c r="P24" s="79"/>
      <c r="Q24" s="79"/>
      <c r="R24" s="79"/>
      <c r="S24" s="80"/>
      <c r="T24" s="180"/>
      <c r="U24" s="79"/>
      <c r="V24" s="79"/>
      <c r="W24" s="79"/>
      <c r="X24" s="79"/>
      <c r="Y24" s="79"/>
      <c r="Z24" s="80"/>
      <c r="AA24" s="81"/>
      <c r="AB24" s="79"/>
      <c r="AC24" s="79"/>
      <c r="AD24" s="79"/>
      <c r="AE24" s="79"/>
      <c r="AF24" s="79"/>
      <c r="AG24" s="94"/>
      <c r="AH24" s="322"/>
      <c r="AI24" s="323"/>
      <c r="AJ24" s="324"/>
    </row>
    <row r="25" spans="1:36" ht="30" customHeight="1">
      <c r="A25" s="2"/>
      <c r="B25" s="85"/>
      <c r="C25" s="163"/>
      <c r="D25" s="158"/>
      <c r="E25" s="159"/>
      <c r="F25" s="79"/>
      <c r="G25" s="79"/>
      <c r="H25" s="79"/>
      <c r="I25" s="79"/>
      <c r="J25" s="79"/>
      <c r="K25" s="79"/>
      <c r="L25" s="177"/>
      <c r="M25" s="180"/>
      <c r="N25" s="79"/>
      <c r="O25" s="79"/>
      <c r="P25" s="79"/>
      <c r="Q25" s="79"/>
      <c r="R25" s="79"/>
      <c r="S25" s="80"/>
      <c r="T25" s="180"/>
      <c r="U25" s="79"/>
      <c r="V25" s="79"/>
      <c r="W25" s="79"/>
      <c r="X25" s="79"/>
      <c r="Y25" s="79"/>
      <c r="Z25" s="80"/>
      <c r="AA25" s="81"/>
      <c r="AB25" s="79"/>
      <c r="AC25" s="79"/>
      <c r="AD25" s="79"/>
      <c r="AE25" s="79"/>
      <c r="AF25" s="79"/>
      <c r="AG25" s="94"/>
      <c r="AH25" s="322"/>
      <c r="AI25" s="323"/>
      <c r="AJ25" s="324"/>
    </row>
    <row r="26" spans="1:36" ht="30" customHeight="1">
      <c r="A26" s="2"/>
      <c r="B26" s="85"/>
      <c r="C26" s="163"/>
      <c r="D26" s="158"/>
      <c r="E26" s="159"/>
      <c r="F26" s="79"/>
      <c r="G26" s="79"/>
      <c r="H26" s="79"/>
      <c r="I26" s="79"/>
      <c r="J26" s="79"/>
      <c r="K26" s="79"/>
      <c r="L26" s="177"/>
      <c r="M26" s="180"/>
      <c r="N26" s="79"/>
      <c r="O26" s="79"/>
      <c r="P26" s="79"/>
      <c r="Q26" s="79"/>
      <c r="R26" s="79"/>
      <c r="S26" s="80"/>
      <c r="T26" s="180"/>
      <c r="U26" s="79"/>
      <c r="V26" s="79"/>
      <c r="W26" s="79"/>
      <c r="X26" s="79"/>
      <c r="Y26" s="79"/>
      <c r="Z26" s="80"/>
      <c r="AA26" s="81"/>
      <c r="AB26" s="79"/>
      <c r="AC26" s="79"/>
      <c r="AD26" s="79"/>
      <c r="AE26" s="79"/>
      <c r="AF26" s="79"/>
      <c r="AG26" s="94"/>
      <c r="AH26" s="322"/>
      <c r="AI26" s="323"/>
      <c r="AJ26" s="324"/>
    </row>
    <row r="27" spans="1:36" ht="30" customHeight="1">
      <c r="A27" s="2"/>
      <c r="B27" s="85"/>
      <c r="C27" s="163"/>
      <c r="D27" s="158"/>
      <c r="E27" s="159"/>
      <c r="F27" s="79"/>
      <c r="G27" s="79"/>
      <c r="H27" s="79"/>
      <c r="I27" s="79"/>
      <c r="J27" s="79"/>
      <c r="K27" s="79"/>
      <c r="L27" s="177"/>
      <c r="M27" s="180"/>
      <c r="N27" s="79"/>
      <c r="O27" s="79"/>
      <c r="P27" s="79"/>
      <c r="Q27" s="79"/>
      <c r="R27" s="79"/>
      <c r="S27" s="80"/>
      <c r="T27" s="180"/>
      <c r="U27" s="79"/>
      <c r="V27" s="79"/>
      <c r="W27" s="79"/>
      <c r="X27" s="79"/>
      <c r="Y27" s="79"/>
      <c r="Z27" s="80"/>
      <c r="AA27" s="81"/>
      <c r="AB27" s="79"/>
      <c r="AC27" s="79"/>
      <c r="AD27" s="79"/>
      <c r="AE27" s="79"/>
      <c r="AF27" s="79"/>
      <c r="AG27" s="94"/>
      <c r="AH27" s="322"/>
      <c r="AI27" s="323"/>
      <c r="AJ27" s="324"/>
    </row>
    <row r="28" spans="1:36" ht="30" customHeight="1">
      <c r="A28" s="2"/>
      <c r="B28" s="85"/>
      <c r="C28" s="163"/>
      <c r="D28" s="158"/>
      <c r="E28" s="159"/>
      <c r="F28" s="79"/>
      <c r="G28" s="79"/>
      <c r="H28" s="79"/>
      <c r="I28" s="79"/>
      <c r="J28" s="79"/>
      <c r="K28" s="79"/>
      <c r="L28" s="177"/>
      <c r="M28" s="180"/>
      <c r="N28" s="79"/>
      <c r="O28" s="79"/>
      <c r="P28" s="79"/>
      <c r="Q28" s="79"/>
      <c r="R28" s="79"/>
      <c r="S28" s="80"/>
      <c r="T28" s="180"/>
      <c r="U28" s="79"/>
      <c r="V28" s="79"/>
      <c r="W28" s="79"/>
      <c r="X28" s="79"/>
      <c r="Y28" s="79"/>
      <c r="Z28" s="80"/>
      <c r="AA28" s="81"/>
      <c r="AB28" s="79"/>
      <c r="AC28" s="79"/>
      <c r="AD28" s="79"/>
      <c r="AE28" s="79"/>
      <c r="AF28" s="79"/>
      <c r="AG28" s="94"/>
      <c r="AH28" s="322"/>
      <c r="AI28" s="323"/>
      <c r="AJ28" s="324"/>
    </row>
    <row r="29" spans="1:36" ht="30" customHeight="1">
      <c r="A29" s="2"/>
      <c r="B29" s="85"/>
      <c r="C29" s="163"/>
      <c r="D29" s="158"/>
      <c r="E29" s="159"/>
      <c r="F29" s="79"/>
      <c r="G29" s="79"/>
      <c r="H29" s="79"/>
      <c r="I29" s="79"/>
      <c r="J29" s="79"/>
      <c r="K29" s="79"/>
      <c r="L29" s="177"/>
      <c r="M29" s="180"/>
      <c r="N29" s="79"/>
      <c r="O29" s="79"/>
      <c r="P29" s="79"/>
      <c r="Q29" s="79"/>
      <c r="R29" s="79"/>
      <c r="S29" s="80"/>
      <c r="T29" s="180"/>
      <c r="U29" s="79"/>
      <c r="V29" s="79"/>
      <c r="W29" s="79"/>
      <c r="X29" s="79"/>
      <c r="Y29" s="79"/>
      <c r="Z29" s="80"/>
      <c r="AA29" s="81"/>
      <c r="AB29" s="79"/>
      <c r="AC29" s="79"/>
      <c r="AD29" s="79"/>
      <c r="AE29" s="79"/>
      <c r="AF29" s="79"/>
      <c r="AG29" s="94"/>
      <c r="AH29" s="322"/>
      <c r="AI29" s="323"/>
      <c r="AJ29" s="324"/>
    </row>
    <row r="30" spans="1:36" ht="30" customHeight="1">
      <c r="A30" s="2"/>
      <c r="B30" s="85"/>
      <c r="C30" s="163"/>
      <c r="D30" s="158"/>
      <c r="E30" s="159"/>
      <c r="F30" s="79"/>
      <c r="G30" s="79"/>
      <c r="H30" s="79"/>
      <c r="I30" s="79"/>
      <c r="J30" s="79"/>
      <c r="K30" s="79"/>
      <c r="L30" s="177"/>
      <c r="M30" s="180"/>
      <c r="N30" s="79"/>
      <c r="O30" s="79"/>
      <c r="P30" s="79"/>
      <c r="Q30" s="79"/>
      <c r="R30" s="79"/>
      <c r="S30" s="80"/>
      <c r="T30" s="180"/>
      <c r="U30" s="79"/>
      <c r="V30" s="79"/>
      <c r="W30" s="79"/>
      <c r="X30" s="79"/>
      <c r="Y30" s="79"/>
      <c r="Z30" s="80"/>
      <c r="AA30" s="81"/>
      <c r="AB30" s="79"/>
      <c r="AC30" s="79"/>
      <c r="AD30" s="79"/>
      <c r="AE30" s="79"/>
      <c r="AF30" s="79"/>
      <c r="AG30" s="94"/>
      <c r="AH30" s="322"/>
      <c r="AI30" s="323"/>
      <c r="AJ30" s="324"/>
    </row>
    <row r="31" spans="1:36" ht="30" customHeight="1">
      <c r="A31" s="2"/>
      <c r="B31" s="85"/>
      <c r="C31" s="163"/>
      <c r="D31" s="158"/>
      <c r="E31" s="159"/>
      <c r="F31" s="79"/>
      <c r="G31" s="79"/>
      <c r="H31" s="79"/>
      <c r="I31" s="79"/>
      <c r="J31" s="79"/>
      <c r="K31" s="79"/>
      <c r="L31" s="177"/>
      <c r="M31" s="180"/>
      <c r="N31" s="79"/>
      <c r="O31" s="79"/>
      <c r="P31" s="79"/>
      <c r="Q31" s="79"/>
      <c r="R31" s="79"/>
      <c r="S31" s="80"/>
      <c r="T31" s="180"/>
      <c r="U31" s="79"/>
      <c r="V31" s="79"/>
      <c r="W31" s="79"/>
      <c r="X31" s="79"/>
      <c r="Y31" s="79"/>
      <c r="Z31" s="80"/>
      <c r="AA31" s="81"/>
      <c r="AB31" s="79"/>
      <c r="AC31" s="79"/>
      <c r="AD31" s="79"/>
      <c r="AE31" s="79"/>
      <c r="AF31" s="79"/>
      <c r="AG31" s="94"/>
      <c r="AH31" s="322"/>
      <c r="AI31" s="323"/>
      <c r="AJ31" s="324"/>
    </row>
    <row r="32" spans="1:36" ht="30" customHeight="1">
      <c r="A32" s="2"/>
      <c r="B32" s="85"/>
      <c r="C32" s="163"/>
      <c r="D32" s="158"/>
      <c r="E32" s="159"/>
      <c r="F32" s="79"/>
      <c r="G32" s="79"/>
      <c r="H32" s="79"/>
      <c r="I32" s="79"/>
      <c r="J32" s="79"/>
      <c r="K32" s="79"/>
      <c r="L32" s="177"/>
      <c r="M32" s="180"/>
      <c r="N32" s="79"/>
      <c r="O32" s="79"/>
      <c r="P32" s="79"/>
      <c r="Q32" s="79"/>
      <c r="R32" s="79"/>
      <c r="S32" s="80"/>
      <c r="T32" s="180"/>
      <c r="U32" s="79"/>
      <c r="V32" s="79"/>
      <c r="W32" s="79"/>
      <c r="X32" s="79"/>
      <c r="Y32" s="79"/>
      <c r="Z32" s="80"/>
      <c r="AA32" s="81"/>
      <c r="AB32" s="79"/>
      <c r="AC32" s="79"/>
      <c r="AD32" s="79"/>
      <c r="AE32" s="79"/>
      <c r="AF32" s="79"/>
      <c r="AG32" s="94"/>
      <c r="AH32" s="322"/>
      <c r="AI32" s="323"/>
      <c r="AJ32" s="324"/>
    </row>
    <row r="33" spans="1:36" ht="30" customHeight="1">
      <c r="A33" s="2"/>
      <c r="B33" s="85"/>
      <c r="C33" s="163"/>
      <c r="D33" s="158"/>
      <c r="E33" s="159"/>
      <c r="F33" s="79"/>
      <c r="G33" s="79"/>
      <c r="H33" s="79"/>
      <c r="I33" s="79"/>
      <c r="J33" s="79"/>
      <c r="K33" s="79"/>
      <c r="L33" s="177"/>
      <c r="M33" s="180"/>
      <c r="N33" s="79"/>
      <c r="O33" s="79"/>
      <c r="P33" s="79"/>
      <c r="Q33" s="79"/>
      <c r="R33" s="79"/>
      <c r="S33" s="80"/>
      <c r="T33" s="180"/>
      <c r="U33" s="79"/>
      <c r="V33" s="79"/>
      <c r="W33" s="79"/>
      <c r="X33" s="79"/>
      <c r="Y33" s="79"/>
      <c r="Z33" s="80"/>
      <c r="AA33" s="81"/>
      <c r="AB33" s="79"/>
      <c r="AC33" s="79"/>
      <c r="AD33" s="79"/>
      <c r="AE33" s="79"/>
      <c r="AF33" s="79"/>
      <c r="AG33" s="94"/>
      <c r="AH33" s="322"/>
      <c r="AI33" s="323"/>
      <c r="AJ33" s="324"/>
    </row>
    <row r="34" spans="1:36" ht="30" customHeight="1">
      <c r="A34" s="2"/>
      <c r="B34" s="85"/>
      <c r="C34" s="163"/>
      <c r="D34" s="158"/>
      <c r="E34" s="159"/>
      <c r="F34" s="79"/>
      <c r="G34" s="79"/>
      <c r="H34" s="79"/>
      <c r="I34" s="79"/>
      <c r="J34" s="79"/>
      <c r="K34" s="79"/>
      <c r="L34" s="177"/>
      <c r="M34" s="180"/>
      <c r="N34" s="79"/>
      <c r="O34" s="79"/>
      <c r="P34" s="79"/>
      <c r="Q34" s="79"/>
      <c r="R34" s="79"/>
      <c r="S34" s="80"/>
      <c r="T34" s="180"/>
      <c r="U34" s="79"/>
      <c r="V34" s="79"/>
      <c r="W34" s="79"/>
      <c r="X34" s="79"/>
      <c r="Y34" s="79"/>
      <c r="Z34" s="80"/>
      <c r="AA34" s="81"/>
      <c r="AB34" s="79"/>
      <c r="AC34" s="79"/>
      <c r="AD34" s="79"/>
      <c r="AE34" s="79"/>
      <c r="AF34" s="79"/>
      <c r="AG34" s="94"/>
      <c r="AH34" s="322"/>
      <c r="AI34" s="323"/>
      <c r="AJ34" s="324"/>
    </row>
    <row r="35" spans="1:36" ht="30" customHeight="1">
      <c r="A35" s="2"/>
      <c r="B35" s="85"/>
      <c r="C35" s="163"/>
      <c r="D35" s="158"/>
      <c r="E35" s="159"/>
      <c r="F35" s="79"/>
      <c r="G35" s="79"/>
      <c r="H35" s="79"/>
      <c r="I35" s="79"/>
      <c r="J35" s="79"/>
      <c r="K35" s="79"/>
      <c r="L35" s="177"/>
      <c r="M35" s="180"/>
      <c r="N35" s="79"/>
      <c r="O35" s="79"/>
      <c r="P35" s="79"/>
      <c r="Q35" s="79"/>
      <c r="R35" s="79"/>
      <c r="S35" s="80"/>
      <c r="T35" s="180"/>
      <c r="U35" s="79"/>
      <c r="V35" s="79"/>
      <c r="W35" s="79"/>
      <c r="X35" s="79"/>
      <c r="Y35" s="79"/>
      <c r="Z35" s="80"/>
      <c r="AA35" s="81"/>
      <c r="AB35" s="79"/>
      <c r="AC35" s="79"/>
      <c r="AD35" s="79"/>
      <c r="AE35" s="79"/>
      <c r="AF35" s="79"/>
      <c r="AG35" s="94"/>
      <c r="AH35" s="322"/>
      <c r="AI35" s="323"/>
      <c r="AJ35" s="324"/>
    </row>
    <row r="36" spans="1:36" ht="30" customHeight="1">
      <c r="A36" s="2"/>
      <c r="B36" s="85"/>
      <c r="C36" s="163"/>
      <c r="D36" s="158"/>
      <c r="E36" s="159"/>
      <c r="F36" s="79"/>
      <c r="G36" s="79"/>
      <c r="H36" s="79"/>
      <c r="I36" s="79"/>
      <c r="J36" s="79"/>
      <c r="K36" s="79"/>
      <c r="L36" s="177"/>
      <c r="M36" s="180"/>
      <c r="N36" s="79"/>
      <c r="O36" s="79"/>
      <c r="P36" s="79"/>
      <c r="Q36" s="79"/>
      <c r="R36" s="79"/>
      <c r="S36" s="80"/>
      <c r="T36" s="180"/>
      <c r="U36" s="79"/>
      <c r="V36" s="79"/>
      <c r="W36" s="79"/>
      <c r="X36" s="79"/>
      <c r="Y36" s="79"/>
      <c r="Z36" s="80"/>
      <c r="AA36" s="81"/>
      <c r="AB36" s="79"/>
      <c r="AC36" s="79"/>
      <c r="AD36" s="79"/>
      <c r="AE36" s="79"/>
      <c r="AF36" s="79"/>
      <c r="AG36" s="94"/>
      <c r="AH36" s="322"/>
      <c r="AI36" s="323"/>
      <c r="AJ36" s="324"/>
    </row>
    <row r="37" spans="1:36" ht="30" customHeight="1">
      <c r="A37" s="2"/>
      <c r="B37" s="85"/>
      <c r="C37" s="163"/>
      <c r="D37" s="158"/>
      <c r="E37" s="159"/>
      <c r="F37" s="79"/>
      <c r="G37" s="79"/>
      <c r="H37" s="79"/>
      <c r="I37" s="79"/>
      <c r="J37" s="79"/>
      <c r="K37" s="79"/>
      <c r="L37" s="177"/>
      <c r="M37" s="180"/>
      <c r="N37" s="79"/>
      <c r="O37" s="79"/>
      <c r="P37" s="79"/>
      <c r="Q37" s="79"/>
      <c r="R37" s="79"/>
      <c r="S37" s="80"/>
      <c r="T37" s="180"/>
      <c r="U37" s="79"/>
      <c r="V37" s="79"/>
      <c r="W37" s="79"/>
      <c r="X37" s="79"/>
      <c r="Y37" s="79"/>
      <c r="Z37" s="80"/>
      <c r="AA37" s="81"/>
      <c r="AB37" s="79"/>
      <c r="AC37" s="79"/>
      <c r="AD37" s="79"/>
      <c r="AE37" s="79"/>
      <c r="AF37" s="79"/>
      <c r="AG37" s="94"/>
      <c r="AH37" s="322"/>
      <c r="AI37" s="323"/>
      <c r="AJ37" s="324"/>
    </row>
    <row r="38" spans="1:36" ht="30" customHeight="1">
      <c r="A38" s="2"/>
      <c r="B38" s="85"/>
      <c r="C38" s="163"/>
      <c r="D38" s="158"/>
      <c r="E38" s="159"/>
      <c r="F38" s="79"/>
      <c r="G38" s="79"/>
      <c r="H38" s="79"/>
      <c r="I38" s="79"/>
      <c r="J38" s="79"/>
      <c r="K38" s="79"/>
      <c r="L38" s="177"/>
      <c r="M38" s="180"/>
      <c r="N38" s="79"/>
      <c r="O38" s="79"/>
      <c r="P38" s="79"/>
      <c r="Q38" s="79"/>
      <c r="R38" s="79"/>
      <c r="S38" s="80"/>
      <c r="T38" s="180"/>
      <c r="U38" s="79"/>
      <c r="V38" s="79"/>
      <c r="W38" s="79"/>
      <c r="X38" s="79"/>
      <c r="Y38" s="79"/>
      <c r="Z38" s="80"/>
      <c r="AA38" s="81"/>
      <c r="AB38" s="79"/>
      <c r="AC38" s="79"/>
      <c r="AD38" s="79"/>
      <c r="AE38" s="79"/>
      <c r="AF38" s="79"/>
      <c r="AG38" s="94"/>
      <c r="AH38" s="322"/>
      <c r="AI38" s="323"/>
      <c r="AJ38" s="324"/>
    </row>
    <row r="39" spans="1:36" ht="30" customHeight="1" thickBot="1">
      <c r="A39" s="2"/>
      <c r="B39" s="87"/>
      <c r="C39" s="164"/>
      <c r="D39" s="168"/>
      <c r="E39" s="165"/>
      <c r="F39" s="88"/>
      <c r="G39" s="88"/>
      <c r="H39" s="88"/>
      <c r="I39" s="88"/>
      <c r="J39" s="88"/>
      <c r="K39" s="88"/>
      <c r="L39" s="178"/>
      <c r="M39" s="182"/>
      <c r="N39" s="88"/>
      <c r="O39" s="88"/>
      <c r="P39" s="88"/>
      <c r="Q39" s="88"/>
      <c r="R39" s="88"/>
      <c r="S39" s="97"/>
      <c r="T39" s="182"/>
      <c r="U39" s="88"/>
      <c r="V39" s="88"/>
      <c r="W39" s="88"/>
      <c r="X39" s="88"/>
      <c r="Y39" s="88"/>
      <c r="Z39" s="97"/>
      <c r="AA39" s="96"/>
      <c r="AB39" s="88"/>
      <c r="AC39" s="88"/>
      <c r="AD39" s="88"/>
      <c r="AE39" s="88"/>
      <c r="AF39" s="88"/>
      <c r="AG39" s="95"/>
      <c r="AH39" s="387"/>
      <c r="AI39" s="388"/>
      <c r="AJ39" s="389"/>
    </row>
    <row r="40" spans="1:37" ht="30" customHeight="1">
      <c r="A40" s="2"/>
      <c r="B40" s="6"/>
      <c r="C40" s="10"/>
      <c r="D40" s="6"/>
      <c r="E40" s="7"/>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36"/>
    </row>
    <row r="41" spans="1:37" ht="30" customHeight="1">
      <c r="A41" s="2"/>
      <c r="B41" s="6"/>
      <c r="C41" s="10"/>
      <c r="D41" s="6"/>
      <c r="E41" s="7"/>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36"/>
    </row>
    <row r="42" spans="1:37" s="12" customFormat="1" ht="6" customHeight="1" thickBot="1">
      <c r="A42" s="11"/>
      <c r="B42" s="16"/>
      <c r="C42" s="11"/>
      <c r="D42" s="11"/>
      <c r="E42" s="11"/>
      <c r="F42" s="11"/>
      <c r="G42" s="11"/>
      <c r="H42" s="13"/>
      <c r="I42" s="11"/>
      <c r="J42" s="11"/>
      <c r="K42" s="11"/>
      <c r="L42" s="11"/>
      <c r="M42" s="11"/>
      <c r="N42" s="11"/>
      <c r="O42" s="11"/>
      <c r="P42" s="11"/>
      <c r="Q42" s="11"/>
      <c r="T42" s="11"/>
      <c r="U42" s="11"/>
      <c r="V42" s="11"/>
      <c r="W42" s="11"/>
      <c r="X42" s="11"/>
      <c r="Y42" s="11"/>
      <c r="Z42" s="11"/>
      <c r="AA42" s="11"/>
      <c r="AB42" s="11"/>
      <c r="AC42" s="11"/>
      <c r="AD42" s="11"/>
      <c r="AE42" s="11"/>
      <c r="AF42" s="11"/>
      <c r="AG42" s="11"/>
      <c r="AH42" s="11"/>
      <c r="AI42" s="11"/>
      <c r="AJ42" s="11"/>
      <c r="AK42" s="11"/>
    </row>
    <row r="43" spans="1:41" s="12" customFormat="1" ht="27.75" customHeight="1" thickBot="1">
      <c r="A43" s="11"/>
      <c r="B43" s="222" t="s">
        <v>29</v>
      </c>
      <c r="C43" s="5"/>
      <c r="D43" s="5"/>
      <c r="E43" s="5"/>
      <c r="F43" s="5"/>
      <c r="G43" s="5"/>
      <c r="H43" s="5"/>
      <c r="I43" s="4"/>
      <c r="J43" s="5"/>
      <c r="K43" s="5"/>
      <c r="L43" s="5"/>
      <c r="M43" s="5"/>
      <c r="N43" s="5"/>
      <c r="O43" s="5"/>
      <c r="P43" s="5"/>
      <c r="Q43" s="223"/>
      <c r="R43" s="223"/>
      <c r="S43" s="357"/>
      <c r="T43" s="358"/>
      <c r="U43" s="355"/>
      <c r="V43" s="356"/>
      <c r="W43" s="224" t="s">
        <v>11</v>
      </c>
      <c r="X43" s="223"/>
      <c r="Y43" s="353"/>
      <c r="Z43" s="354"/>
      <c r="AA43" s="3" t="s">
        <v>12</v>
      </c>
      <c r="AB43" s="5"/>
      <c r="AC43" s="224" t="s">
        <v>203</v>
      </c>
      <c r="AD43" s="5"/>
      <c r="AE43" s="5"/>
      <c r="AF43" s="5"/>
      <c r="AG43" s="5"/>
      <c r="AH43" s="11"/>
      <c r="AI43" s="11"/>
      <c r="AJ43" s="11"/>
      <c r="AK43" s="11"/>
      <c r="AL43" s="20"/>
      <c r="AM43" s="21"/>
      <c r="AN43" s="22"/>
      <c r="AO43" s="11"/>
    </row>
    <row r="44" spans="1:41" s="12" customFormat="1" ht="30" customHeight="1" thickBot="1">
      <c r="A44" s="11"/>
      <c r="B44" s="222" t="s">
        <v>55</v>
      </c>
      <c r="C44" s="5"/>
      <c r="D44" s="5"/>
      <c r="E44" s="5"/>
      <c r="F44" s="5"/>
      <c r="G44" s="5"/>
      <c r="H44" s="5"/>
      <c r="I44" s="4"/>
      <c r="J44" s="5"/>
      <c r="K44" s="5"/>
      <c r="L44" s="5"/>
      <c r="M44" s="5"/>
      <c r="N44" s="5"/>
      <c r="O44" s="5"/>
      <c r="P44" s="5"/>
      <c r="Q44" s="225"/>
      <c r="R44" s="225"/>
      <c r="S44" s="357"/>
      <c r="T44" s="358"/>
      <c r="U44" s="355"/>
      <c r="V44" s="356"/>
      <c r="W44" s="224" t="s">
        <v>11</v>
      </c>
      <c r="X44" s="223"/>
      <c r="Y44" s="353"/>
      <c r="Z44" s="354"/>
      <c r="AA44" s="3" t="s">
        <v>12</v>
      </c>
      <c r="AB44" s="5"/>
      <c r="AC44" s="224" t="s">
        <v>204</v>
      </c>
      <c r="AD44" s="5"/>
      <c r="AE44" s="5"/>
      <c r="AF44" s="5"/>
      <c r="AG44" s="5"/>
      <c r="AH44" s="11"/>
      <c r="AI44" s="11"/>
      <c r="AJ44" s="11"/>
      <c r="AK44" s="11"/>
      <c r="AL44" s="20"/>
      <c r="AM44" s="21"/>
      <c r="AN44" s="22"/>
      <c r="AO44" s="11"/>
    </row>
    <row r="45" spans="1:41" s="12" customFormat="1" ht="6" customHeight="1" thickBot="1">
      <c r="A45" s="11"/>
      <c r="B45" s="222"/>
      <c r="C45" s="5"/>
      <c r="D45" s="5"/>
      <c r="E45" s="5"/>
      <c r="F45" s="5"/>
      <c r="G45" s="5"/>
      <c r="H45" s="5"/>
      <c r="I45" s="4"/>
      <c r="J45" s="5"/>
      <c r="K45" s="5"/>
      <c r="L45" s="5"/>
      <c r="M45" s="5"/>
      <c r="N45" s="5"/>
      <c r="O45" s="5"/>
      <c r="P45" s="5"/>
      <c r="Q45" s="225"/>
      <c r="R45" s="225"/>
      <c r="S45" s="223"/>
      <c r="T45" s="223"/>
      <c r="U45" s="5"/>
      <c r="V45" s="5"/>
      <c r="W45" s="5"/>
      <c r="X45" s="5"/>
      <c r="Y45" s="5"/>
      <c r="Z45" s="5"/>
      <c r="AA45" s="5"/>
      <c r="AB45" s="5"/>
      <c r="AC45" s="5"/>
      <c r="AD45" s="5"/>
      <c r="AE45" s="5"/>
      <c r="AF45" s="5"/>
      <c r="AG45" s="5"/>
      <c r="AH45" s="11"/>
      <c r="AI45" s="11"/>
      <c r="AJ45" s="11"/>
      <c r="AK45" s="11"/>
      <c r="AL45" s="20"/>
      <c r="AM45" s="21"/>
      <c r="AN45" s="22"/>
      <c r="AO45" s="11"/>
    </row>
    <row r="46" spans="1:41" s="12" customFormat="1" ht="27.75" customHeight="1" thickBot="1">
      <c r="A46" s="11"/>
      <c r="B46" s="344" t="s">
        <v>14</v>
      </c>
      <c r="C46" s="344"/>
      <c r="D46" s="344"/>
      <c r="E46" s="225" t="s">
        <v>4</v>
      </c>
      <c r="F46" s="226"/>
      <c r="G46" s="227" t="s">
        <v>20</v>
      </c>
      <c r="H46" s="226"/>
      <c r="I46" s="228" t="s">
        <v>12</v>
      </c>
      <c r="J46" s="345" t="s">
        <v>56</v>
      </c>
      <c r="K46" s="346"/>
      <c r="L46" s="347" t="s">
        <v>17</v>
      </c>
      <c r="M46" s="347"/>
      <c r="N46" s="347"/>
      <c r="O46" s="347"/>
      <c r="P46" s="226"/>
      <c r="Q46" s="227" t="s">
        <v>20</v>
      </c>
      <c r="R46" s="226"/>
      <c r="S46" s="228" t="s">
        <v>12</v>
      </c>
      <c r="T46" s="223"/>
      <c r="U46" s="224" t="s">
        <v>57</v>
      </c>
      <c r="V46" s="5"/>
      <c r="W46" s="5"/>
      <c r="X46" s="5"/>
      <c r="Y46" s="5"/>
      <c r="Z46" s="5"/>
      <c r="AA46" s="5"/>
      <c r="AB46" s="5"/>
      <c r="AC46" s="5"/>
      <c r="AD46" s="5"/>
      <c r="AE46" s="5"/>
      <c r="AF46" s="5"/>
      <c r="AG46" s="5"/>
      <c r="AH46" s="11"/>
      <c r="AI46" s="11"/>
      <c r="AJ46" s="11"/>
      <c r="AK46" s="11"/>
      <c r="AL46" s="125">
        <f>F46+H46/60</f>
        <v>0</v>
      </c>
      <c r="AM46" s="126">
        <f>P46+R46/60</f>
        <v>0</v>
      </c>
      <c r="AN46" s="22"/>
      <c r="AO46" s="11"/>
    </row>
    <row r="47" spans="1:41" s="12" customFormat="1" ht="9.75" customHeight="1" thickBot="1">
      <c r="A47" s="11"/>
      <c r="B47" s="222"/>
      <c r="C47" s="5"/>
      <c r="D47" s="5"/>
      <c r="E47" s="225"/>
      <c r="F47" s="230"/>
      <c r="G47" s="5"/>
      <c r="H47" s="5"/>
      <c r="I47" s="229"/>
      <c r="J47" s="229"/>
      <c r="K47" s="229"/>
      <c r="L47" s="229"/>
      <c r="M47" s="229"/>
      <c r="N47" s="5"/>
      <c r="O47" s="5"/>
      <c r="P47" s="5"/>
      <c r="Q47" s="5"/>
      <c r="R47" s="5"/>
      <c r="S47" s="223"/>
      <c r="T47" s="223"/>
      <c r="U47" s="5"/>
      <c r="V47" s="5"/>
      <c r="W47" s="5"/>
      <c r="X47" s="5"/>
      <c r="Y47" s="5"/>
      <c r="Z47" s="5"/>
      <c r="AA47" s="5"/>
      <c r="AB47" s="5"/>
      <c r="AC47" s="5"/>
      <c r="AD47" s="5"/>
      <c r="AE47" s="5"/>
      <c r="AF47" s="5"/>
      <c r="AG47" s="5"/>
      <c r="AH47" s="11"/>
      <c r="AI47" s="11"/>
      <c r="AJ47" s="11"/>
      <c r="AK47" s="11"/>
      <c r="AL47" s="20"/>
      <c r="AM47" s="21"/>
      <c r="AN47" s="22"/>
      <c r="AO47" s="11"/>
    </row>
    <row r="48" spans="1:38" s="12" customFormat="1" ht="18" customHeight="1">
      <c r="A48" s="11"/>
      <c r="B48" s="231" t="s">
        <v>5</v>
      </c>
      <c r="C48" s="342" t="s">
        <v>6</v>
      </c>
      <c r="D48" s="343"/>
      <c r="E48" s="232" t="s">
        <v>31</v>
      </c>
      <c r="F48" s="385" t="s">
        <v>21</v>
      </c>
      <c r="G48" s="348"/>
      <c r="H48" s="348"/>
      <c r="I48" s="386"/>
      <c r="J48" s="233" t="s">
        <v>58</v>
      </c>
      <c r="K48" s="385" t="s">
        <v>22</v>
      </c>
      <c r="L48" s="348"/>
      <c r="M48" s="348"/>
      <c r="N48" s="386"/>
      <c r="O48" s="233" t="s">
        <v>59</v>
      </c>
      <c r="P48" s="348" t="s">
        <v>23</v>
      </c>
      <c r="Q48" s="348"/>
      <c r="R48" s="348"/>
      <c r="S48" s="348"/>
      <c r="T48" s="233" t="s">
        <v>60</v>
      </c>
      <c r="U48" s="348" t="s">
        <v>24</v>
      </c>
      <c r="V48" s="348"/>
      <c r="W48" s="348"/>
      <c r="X48" s="348"/>
      <c r="Y48" s="233" t="s">
        <v>61</v>
      </c>
      <c r="Z48" s="385" t="s">
        <v>10</v>
      </c>
      <c r="AA48" s="348"/>
      <c r="AB48" s="348"/>
      <c r="AC48" s="386"/>
      <c r="AD48" s="342" t="s">
        <v>18</v>
      </c>
      <c r="AE48" s="348"/>
      <c r="AF48" s="348"/>
      <c r="AG48" s="386"/>
      <c r="AH48" s="11"/>
      <c r="AI48" s="20"/>
      <c r="AJ48" s="21"/>
      <c r="AK48" s="22"/>
      <c r="AL48" s="11"/>
    </row>
    <row r="49" spans="1:40" s="12" customFormat="1" ht="18" customHeight="1">
      <c r="A49" s="11"/>
      <c r="B49" s="231"/>
      <c r="C49" s="333"/>
      <c r="D49" s="334"/>
      <c r="E49" s="312"/>
      <c r="F49" s="234"/>
      <c r="G49" s="235" t="s">
        <v>20</v>
      </c>
      <c r="H49" s="234"/>
      <c r="I49" s="236" t="s">
        <v>12</v>
      </c>
      <c r="J49" s="237" t="s">
        <v>56</v>
      </c>
      <c r="K49" s="234"/>
      <c r="L49" s="235" t="s">
        <v>20</v>
      </c>
      <c r="M49" s="234"/>
      <c r="N49" s="236" t="s">
        <v>12</v>
      </c>
      <c r="O49" s="237" t="s">
        <v>62</v>
      </c>
      <c r="P49" s="234"/>
      <c r="Q49" s="235" t="s">
        <v>20</v>
      </c>
      <c r="R49" s="234"/>
      <c r="S49" s="238" t="s">
        <v>12</v>
      </c>
      <c r="T49" s="239" t="s">
        <v>56</v>
      </c>
      <c r="U49" s="234"/>
      <c r="V49" s="235" t="s">
        <v>20</v>
      </c>
      <c r="W49" s="234"/>
      <c r="X49" s="238" t="s">
        <v>12</v>
      </c>
      <c r="Y49" s="237" t="s">
        <v>63</v>
      </c>
      <c r="Z49" s="325">
        <f aca="true" t="shared" si="0" ref="Z49:Z61">IF(C49="宿直",0,AJ49-AI49-AM49)</f>
        <v>0</v>
      </c>
      <c r="AA49" s="326"/>
      <c r="AB49" s="327" t="s">
        <v>11</v>
      </c>
      <c r="AC49" s="328"/>
      <c r="AD49" s="329">
        <f aca="true" t="shared" si="1" ref="AD49:AD76">IF(Z49=0,0,IF(AI49&lt;$AL$46,IF(AJ49&lt;=$AL$46,0,AJ49-$AL$46-AN49),IF(AI49&gt;=$AM$46,0,IF(AJ49&gt;$AM$46,$AM$46-AI49-AN49,Z49))))</f>
        <v>0</v>
      </c>
      <c r="AE49" s="330"/>
      <c r="AF49" s="331" t="s">
        <v>11</v>
      </c>
      <c r="AG49" s="332"/>
      <c r="AH49" s="313"/>
      <c r="AI49" s="127">
        <f aca="true" t="shared" si="2" ref="AI49:AI61">F49+H49/60</f>
        <v>0</v>
      </c>
      <c r="AJ49" s="128">
        <f aca="true" t="shared" si="3" ref="AJ49:AJ61">K49+M49/60</f>
        <v>0</v>
      </c>
      <c r="AK49" s="128">
        <f aca="true" t="shared" si="4" ref="AK49:AK61">P49+R49/60</f>
        <v>0</v>
      </c>
      <c r="AL49" s="126">
        <f aca="true" t="shared" si="5" ref="AL49:AL61">U49+W49/60</f>
        <v>0</v>
      </c>
      <c r="AM49" s="129">
        <f aca="true" t="shared" si="6" ref="AM49:AM61">AL49-AK49</f>
        <v>0</v>
      </c>
      <c r="AN49" s="308">
        <f aca="true" t="shared" si="7" ref="AN49:AN76">IF(AK49&lt;$AL$46,IF(AL49&lt;=$AL$46,0,AL49-$AL$46),IF(AK49&gt;=$AM$46,0,IF(AL49&gt;$AM$46,$AM$46-AK49,AM49)))</f>
        <v>0</v>
      </c>
    </row>
    <row r="50" spans="1:40" s="12" customFormat="1" ht="18" customHeight="1">
      <c r="A50" s="11"/>
      <c r="B50" s="231"/>
      <c r="C50" s="333"/>
      <c r="D50" s="334"/>
      <c r="E50" s="312"/>
      <c r="F50" s="234"/>
      <c r="G50" s="235" t="s">
        <v>20</v>
      </c>
      <c r="H50" s="234"/>
      <c r="I50" s="236" t="s">
        <v>12</v>
      </c>
      <c r="J50" s="237" t="s">
        <v>56</v>
      </c>
      <c r="K50" s="234"/>
      <c r="L50" s="235" t="s">
        <v>20</v>
      </c>
      <c r="M50" s="234"/>
      <c r="N50" s="236" t="s">
        <v>12</v>
      </c>
      <c r="O50" s="237" t="s">
        <v>62</v>
      </c>
      <c r="P50" s="234"/>
      <c r="Q50" s="235" t="s">
        <v>20</v>
      </c>
      <c r="R50" s="234"/>
      <c r="S50" s="238" t="s">
        <v>12</v>
      </c>
      <c r="T50" s="239" t="s">
        <v>56</v>
      </c>
      <c r="U50" s="234"/>
      <c r="V50" s="235" t="s">
        <v>20</v>
      </c>
      <c r="W50" s="234"/>
      <c r="X50" s="238" t="s">
        <v>12</v>
      </c>
      <c r="Y50" s="237" t="s">
        <v>63</v>
      </c>
      <c r="Z50" s="325">
        <f t="shared" si="0"/>
        <v>0</v>
      </c>
      <c r="AA50" s="326"/>
      <c r="AB50" s="327" t="s">
        <v>11</v>
      </c>
      <c r="AC50" s="328"/>
      <c r="AD50" s="329">
        <f t="shared" si="1"/>
        <v>0</v>
      </c>
      <c r="AE50" s="330"/>
      <c r="AF50" s="331" t="s">
        <v>11</v>
      </c>
      <c r="AG50" s="332"/>
      <c r="AH50" s="313"/>
      <c r="AI50" s="127">
        <f t="shared" si="2"/>
        <v>0</v>
      </c>
      <c r="AJ50" s="128">
        <f t="shared" si="3"/>
        <v>0</v>
      </c>
      <c r="AK50" s="128">
        <f t="shared" si="4"/>
        <v>0</v>
      </c>
      <c r="AL50" s="126">
        <f t="shared" si="5"/>
        <v>0</v>
      </c>
      <c r="AM50" s="129">
        <f t="shared" si="6"/>
        <v>0</v>
      </c>
      <c r="AN50" s="308">
        <f t="shared" si="7"/>
        <v>0</v>
      </c>
    </row>
    <row r="51" spans="1:40" s="12" customFormat="1" ht="18" customHeight="1">
      <c r="A51" s="11"/>
      <c r="B51" s="231"/>
      <c r="C51" s="333"/>
      <c r="D51" s="334"/>
      <c r="E51" s="312"/>
      <c r="F51" s="234"/>
      <c r="G51" s="235" t="s">
        <v>20</v>
      </c>
      <c r="H51" s="234"/>
      <c r="I51" s="236" t="s">
        <v>12</v>
      </c>
      <c r="J51" s="237" t="s">
        <v>56</v>
      </c>
      <c r="K51" s="234"/>
      <c r="L51" s="235" t="s">
        <v>20</v>
      </c>
      <c r="M51" s="234"/>
      <c r="N51" s="236" t="s">
        <v>12</v>
      </c>
      <c r="O51" s="237" t="s">
        <v>62</v>
      </c>
      <c r="P51" s="234"/>
      <c r="Q51" s="235" t="s">
        <v>20</v>
      </c>
      <c r="R51" s="234"/>
      <c r="S51" s="238" t="s">
        <v>12</v>
      </c>
      <c r="T51" s="239" t="s">
        <v>56</v>
      </c>
      <c r="U51" s="234"/>
      <c r="V51" s="235" t="s">
        <v>20</v>
      </c>
      <c r="W51" s="234"/>
      <c r="X51" s="238" t="s">
        <v>12</v>
      </c>
      <c r="Y51" s="237" t="s">
        <v>63</v>
      </c>
      <c r="Z51" s="325">
        <f t="shared" si="0"/>
        <v>0</v>
      </c>
      <c r="AA51" s="326"/>
      <c r="AB51" s="327" t="s">
        <v>11</v>
      </c>
      <c r="AC51" s="328"/>
      <c r="AD51" s="329">
        <f t="shared" si="1"/>
        <v>0</v>
      </c>
      <c r="AE51" s="330"/>
      <c r="AF51" s="331" t="s">
        <v>11</v>
      </c>
      <c r="AG51" s="332"/>
      <c r="AH51" s="313"/>
      <c r="AI51" s="127">
        <f t="shared" si="2"/>
        <v>0</v>
      </c>
      <c r="AJ51" s="128">
        <f t="shared" si="3"/>
        <v>0</v>
      </c>
      <c r="AK51" s="128">
        <f t="shared" si="4"/>
        <v>0</v>
      </c>
      <c r="AL51" s="126">
        <f t="shared" si="5"/>
        <v>0</v>
      </c>
      <c r="AM51" s="129">
        <f t="shared" si="6"/>
        <v>0</v>
      </c>
      <c r="AN51" s="308">
        <f t="shared" si="7"/>
        <v>0</v>
      </c>
    </row>
    <row r="52" spans="1:40" s="12" customFormat="1" ht="18" customHeight="1">
      <c r="A52" s="11"/>
      <c r="B52" s="231"/>
      <c r="C52" s="333"/>
      <c r="D52" s="334"/>
      <c r="E52" s="312"/>
      <c r="F52" s="234"/>
      <c r="G52" s="235" t="s">
        <v>20</v>
      </c>
      <c r="H52" s="234"/>
      <c r="I52" s="236" t="s">
        <v>12</v>
      </c>
      <c r="J52" s="237" t="s">
        <v>56</v>
      </c>
      <c r="K52" s="234"/>
      <c r="L52" s="235" t="s">
        <v>20</v>
      </c>
      <c r="M52" s="234"/>
      <c r="N52" s="236" t="s">
        <v>12</v>
      </c>
      <c r="O52" s="237" t="s">
        <v>62</v>
      </c>
      <c r="P52" s="234"/>
      <c r="Q52" s="235" t="s">
        <v>20</v>
      </c>
      <c r="R52" s="234"/>
      <c r="S52" s="238" t="s">
        <v>12</v>
      </c>
      <c r="T52" s="239" t="s">
        <v>56</v>
      </c>
      <c r="U52" s="234"/>
      <c r="V52" s="235" t="s">
        <v>20</v>
      </c>
      <c r="W52" s="234"/>
      <c r="X52" s="238" t="s">
        <v>12</v>
      </c>
      <c r="Y52" s="237" t="s">
        <v>63</v>
      </c>
      <c r="Z52" s="325">
        <f t="shared" si="0"/>
        <v>0</v>
      </c>
      <c r="AA52" s="326"/>
      <c r="AB52" s="327" t="s">
        <v>11</v>
      </c>
      <c r="AC52" s="328"/>
      <c r="AD52" s="329">
        <f t="shared" si="1"/>
        <v>0</v>
      </c>
      <c r="AE52" s="330"/>
      <c r="AF52" s="331" t="s">
        <v>11</v>
      </c>
      <c r="AG52" s="332"/>
      <c r="AH52" s="313"/>
      <c r="AI52" s="127">
        <f t="shared" si="2"/>
        <v>0</v>
      </c>
      <c r="AJ52" s="128">
        <f t="shared" si="3"/>
        <v>0</v>
      </c>
      <c r="AK52" s="128">
        <f t="shared" si="4"/>
        <v>0</v>
      </c>
      <c r="AL52" s="126">
        <f t="shared" si="5"/>
        <v>0</v>
      </c>
      <c r="AM52" s="129">
        <f t="shared" si="6"/>
        <v>0</v>
      </c>
      <c r="AN52" s="308">
        <f t="shared" si="7"/>
        <v>0</v>
      </c>
    </row>
    <row r="53" spans="1:40" s="12" customFormat="1" ht="18" customHeight="1">
      <c r="A53" s="11"/>
      <c r="B53" s="231"/>
      <c r="C53" s="333"/>
      <c r="D53" s="334"/>
      <c r="E53" s="312"/>
      <c r="F53" s="234"/>
      <c r="G53" s="235" t="s">
        <v>20</v>
      </c>
      <c r="H53" s="234"/>
      <c r="I53" s="236" t="s">
        <v>12</v>
      </c>
      <c r="J53" s="237" t="s">
        <v>56</v>
      </c>
      <c r="K53" s="234"/>
      <c r="L53" s="235" t="s">
        <v>20</v>
      </c>
      <c r="M53" s="234"/>
      <c r="N53" s="236" t="s">
        <v>12</v>
      </c>
      <c r="O53" s="237" t="s">
        <v>62</v>
      </c>
      <c r="P53" s="234"/>
      <c r="Q53" s="235" t="s">
        <v>20</v>
      </c>
      <c r="R53" s="234"/>
      <c r="S53" s="238" t="s">
        <v>12</v>
      </c>
      <c r="T53" s="239" t="s">
        <v>56</v>
      </c>
      <c r="U53" s="234"/>
      <c r="V53" s="235" t="s">
        <v>20</v>
      </c>
      <c r="W53" s="234"/>
      <c r="X53" s="238" t="s">
        <v>12</v>
      </c>
      <c r="Y53" s="237" t="s">
        <v>63</v>
      </c>
      <c r="Z53" s="325">
        <f t="shared" si="0"/>
        <v>0</v>
      </c>
      <c r="AA53" s="326"/>
      <c r="AB53" s="327" t="s">
        <v>11</v>
      </c>
      <c r="AC53" s="328"/>
      <c r="AD53" s="329">
        <f t="shared" si="1"/>
        <v>0</v>
      </c>
      <c r="AE53" s="330"/>
      <c r="AF53" s="331" t="s">
        <v>11</v>
      </c>
      <c r="AG53" s="332"/>
      <c r="AH53" s="313"/>
      <c r="AI53" s="127">
        <f t="shared" si="2"/>
        <v>0</v>
      </c>
      <c r="AJ53" s="128">
        <f t="shared" si="3"/>
        <v>0</v>
      </c>
      <c r="AK53" s="128">
        <f t="shared" si="4"/>
        <v>0</v>
      </c>
      <c r="AL53" s="126">
        <f t="shared" si="5"/>
        <v>0</v>
      </c>
      <c r="AM53" s="129">
        <f t="shared" si="6"/>
        <v>0</v>
      </c>
      <c r="AN53" s="308">
        <f t="shared" si="7"/>
        <v>0</v>
      </c>
    </row>
    <row r="54" spans="1:40" s="12" customFormat="1" ht="18" customHeight="1">
      <c r="A54" s="11"/>
      <c r="B54" s="231"/>
      <c r="C54" s="333"/>
      <c r="D54" s="334"/>
      <c r="E54" s="312"/>
      <c r="F54" s="234"/>
      <c r="G54" s="235" t="s">
        <v>20</v>
      </c>
      <c r="H54" s="234"/>
      <c r="I54" s="236" t="s">
        <v>12</v>
      </c>
      <c r="J54" s="237" t="s">
        <v>56</v>
      </c>
      <c r="K54" s="234"/>
      <c r="L54" s="235" t="s">
        <v>20</v>
      </c>
      <c r="M54" s="234"/>
      <c r="N54" s="236" t="s">
        <v>12</v>
      </c>
      <c r="O54" s="237" t="s">
        <v>62</v>
      </c>
      <c r="P54" s="234"/>
      <c r="Q54" s="235" t="s">
        <v>20</v>
      </c>
      <c r="R54" s="234"/>
      <c r="S54" s="238" t="s">
        <v>12</v>
      </c>
      <c r="T54" s="239" t="s">
        <v>56</v>
      </c>
      <c r="U54" s="234"/>
      <c r="V54" s="235" t="s">
        <v>20</v>
      </c>
      <c r="W54" s="234"/>
      <c r="X54" s="238" t="s">
        <v>12</v>
      </c>
      <c r="Y54" s="237" t="s">
        <v>63</v>
      </c>
      <c r="Z54" s="325">
        <f t="shared" si="0"/>
        <v>0</v>
      </c>
      <c r="AA54" s="326"/>
      <c r="AB54" s="327" t="s">
        <v>11</v>
      </c>
      <c r="AC54" s="328"/>
      <c r="AD54" s="329">
        <f t="shared" si="1"/>
        <v>0</v>
      </c>
      <c r="AE54" s="330"/>
      <c r="AF54" s="331" t="s">
        <v>11</v>
      </c>
      <c r="AG54" s="332"/>
      <c r="AH54" s="313"/>
      <c r="AI54" s="127">
        <f t="shared" si="2"/>
        <v>0</v>
      </c>
      <c r="AJ54" s="128">
        <f t="shared" si="3"/>
        <v>0</v>
      </c>
      <c r="AK54" s="128">
        <f t="shared" si="4"/>
        <v>0</v>
      </c>
      <c r="AL54" s="126">
        <f t="shared" si="5"/>
        <v>0</v>
      </c>
      <c r="AM54" s="129">
        <f t="shared" si="6"/>
        <v>0</v>
      </c>
      <c r="AN54" s="308">
        <f t="shared" si="7"/>
        <v>0</v>
      </c>
    </row>
    <row r="55" spans="1:40" s="12" customFormat="1" ht="18" customHeight="1">
      <c r="A55" s="11"/>
      <c r="B55" s="231"/>
      <c r="C55" s="333"/>
      <c r="D55" s="334"/>
      <c r="E55" s="312"/>
      <c r="F55" s="234"/>
      <c r="G55" s="235" t="s">
        <v>20</v>
      </c>
      <c r="H55" s="234"/>
      <c r="I55" s="236" t="s">
        <v>12</v>
      </c>
      <c r="J55" s="237" t="s">
        <v>56</v>
      </c>
      <c r="K55" s="234"/>
      <c r="L55" s="235" t="s">
        <v>20</v>
      </c>
      <c r="M55" s="234"/>
      <c r="N55" s="236" t="s">
        <v>12</v>
      </c>
      <c r="O55" s="237" t="s">
        <v>62</v>
      </c>
      <c r="P55" s="234"/>
      <c r="Q55" s="235" t="s">
        <v>20</v>
      </c>
      <c r="R55" s="234"/>
      <c r="S55" s="238" t="s">
        <v>12</v>
      </c>
      <c r="T55" s="239" t="s">
        <v>56</v>
      </c>
      <c r="U55" s="234"/>
      <c r="V55" s="235" t="s">
        <v>20</v>
      </c>
      <c r="W55" s="234"/>
      <c r="X55" s="238" t="s">
        <v>12</v>
      </c>
      <c r="Y55" s="237" t="s">
        <v>63</v>
      </c>
      <c r="Z55" s="325">
        <f t="shared" si="0"/>
        <v>0</v>
      </c>
      <c r="AA55" s="326"/>
      <c r="AB55" s="327" t="s">
        <v>11</v>
      </c>
      <c r="AC55" s="328"/>
      <c r="AD55" s="329">
        <f t="shared" si="1"/>
        <v>0</v>
      </c>
      <c r="AE55" s="330"/>
      <c r="AF55" s="331" t="s">
        <v>11</v>
      </c>
      <c r="AG55" s="332"/>
      <c r="AH55" s="313"/>
      <c r="AI55" s="127">
        <f t="shared" si="2"/>
        <v>0</v>
      </c>
      <c r="AJ55" s="128">
        <f t="shared" si="3"/>
        <v>0</v>
      </c>
      <c r="AK55" s="128">
        <f t="shared" si="4"/>
        <v>0</v>
      </c>
      <c r="AL55" s="126">
        <f t="shared" si="5"/>
        <v>0</v>
      </c>
      <c r="AM55" s="129">
        <f t="shared" si="6"/>
        <v>0</v>
      </c>
      <c r="AN55" s="308">
        <f t="shared" si="7"/>
        <v>0</v>
      </c>
    </row>
    <row r="56" spans="1:40" s="12" customFormat="1" ht="18" customHeight="1">
      <c r="A56" s="11"/>
      <c r="B56" s="231"/>
      <c r="C56" s="333"/>
      <c r="D56" s="334"/>
      <c r="E56" s="312"/>
      <c r="F56" s="234"/>
      <c r="G56" s="235" t="s">
        <v>20</v>
      </c>
      <c r="H56" s="234"/>
      <c r="I56" s="236" t="s">
        <v>12</v>
      </c>
      <c r="J56" s="237" t="s">
        <v>56</v>
      </c>
      <c r="K56" s="234"/>
      <c r="L56" s="235" t="s">
        <v>20</v>
      </c>
      <c r="M56" s="234"/>
      <c r="N56" s="236" t="s">
        <v>12</v>
      </c>
      <c r="O56" s="237" t="s">
        <v>62</v>
      </c>
      <c r="P56" s="234"/>
      <c r="Q56" s="235" t="s">
        <v>20</v>
      </c>
      <c r="R56" s="234"/>
      <c r="S56" s="238" t="s">
        <v>12</v>
      </c>
      <c r="T56" s="239" t="s">
        <v>56</v>
      </c>
      <c r="U56" s="234"/>
      <c r="V56" s="235" t="s">
        <v>20</v>
      </c>
      <c r="W56" s="234"/>
      <c r="X56" s="238" t="s">
        <v>12</v>
      </c>
      <c r="Y56" s="237" t="s">
        <v>63</v>
      </c>
      <c r="Z56" s="325">
        <f t="shared" si="0"/>
        <v>0</v>
      </c>
      <c r="AA56" s="326"/>
      <c r="AB56" s="327" t="s">
        <v>11</v>
      </c>
      <c r="AC56" s="328"/>
      <c r="AD56" s="329">
        <f t="shared" si="1"/>
        <v>0</v>
      </c>
      <c r="AE56" s="330"/>
      <c r="AF56" s="331" t="s">
        <v>11</v>
      </c>
      <c r="AG56" s="332"/>
      <c r="AH56" s="313"/>
      <c r="AI56" s="127">
        <f t="shared" si="2"/>
        <v>0</v>
      </c>
      <c r="AJ56" s="128">
        <f t="shared" si="3"/>
        <v>0</v>
      </c>
      <c r="AK56" s="128">
        <f t="shared" si="4"/>
        <v>0</v>
      </c>
      <c r="AL56" s="126">
        <f t="shared" si="5"/>
        <v>0</v>
      </c>
      <c r="AM56" s="129">
        <f t="shared" si="6"/>
        <v>0</v>
      </c>
      <c r="AN56" s="308">
        <f t="shared" si="7"/>
        <v>0</v>
      </c>
    </row>
    <row r="57" spans="1:40" s="12" customFormat="1" ht="18" customHeight="1">
      <c r="A57" s="11"/>
      <c r="B57" s="231"/>
      <c r="C57" s="333"/>
      <c r="D57" s="334"/>
      <c r="E57" s="312"/>
      <c r="F57" s="234"/>
      <c r="G57" s="235" t="s">
        <v>20</v>
      </c>
      <c r="H57" s="234"/>
      <c r="I57" s="236" t="s">
        <v>12</v>
      </c>
      <c r="J57" s="237" t="s">
        <v>56</v>
      </c>
      <c r="K57" s="234"/>
      <c r="L57" s="235" t="s">
        <v>20</v>
      </c>
      <c r="M57" s="234"/>
      <c r="N57" s="236" t="s">
        <v>12</v>
      </c>
      <c r="O57" s="237" t="s">
        <v>62</v>
      </c>
      <c r="P57" s="234"/>
      <c r="Q57" s="235" t="s">
        <v>20</v>
      </c>
      <c r="R57" s="234"/>
      <c r="S57" s="238" t="s">
        <v>12</v>
      </c>
      <c r="T57" s="239" t="s">
        <v>56</v>
      </c>
      <c r="U57" s="234"/>
      <c r="V57" s="235" t="s">
        <v>20</v>
      </c>
      <c r="W57" s="234"/>
      <c r="X57" s="238" t="s">
        <v>12</v>
      </c>
      <c r="Y57" s="237" t="s">
        <v>63</v>
      </c>
      <c r="Z57" s="325">
        <f t="shared" si="0"/>
        <v>0</v>
      </c>
      <c r="AA57" s="326"/>
      <c r="AB57" s="327" t="s">
        <v>11</v>
      </c>
      <c r="AC57" s="328"/>
      <c r="AD57" s="329">
        <f t="shared" si="1"/>
        <v>0</v>
      </c>
      <c r="AE57" s="330"/>
      <c r="AF57" s="331" t="s">
        <v>11</v>
      </c>
      <c r="AG57" s="332"/>
      <c r="AH57" s="313"/>
      <c r="AI57" s="127">
        <f t="shared" si="2"/>
        <v>0</v>
      </c>
      <c r="AJ57" s="128">
        <f t="shared" si="3"/>
        <v>0</v>
      </c>
      <c r="AK57" s="128">
        <f t="shared" si="4"/>
        <v>0</v>
      </c>
      <c r="AL57" s="126">
        <f t="shared" si="5"/>
        <v>0</v>
      </c>
      <c r="AM57" s="129">
        <f t="shared" si="6"/>
        <v>0</v>
      </c>
      <c r="AN57" s="308">
        <f t="shared" si="7"/>
        <v>0</v>
      </c>
    </row>
    <row r="58" spans="1:40" s="12" customFormat="1" ht="18" customHeight="1">
      <c r="A58" s="11"/>
      <c r="B58" s="231"/>
      <c r="C58" s="333"/>
      <c r="D58" s="334"/>
      <c r="E58" s="312"/>
      <c r="F58" s="234"/>
      <c r="G58" s="235" t="s">
        <v>20</v>
      </c>
      <c r="H58" s="234"/>
      <c r="I58" s="236" t="s">
        <v>12</v>
      </c>
      <c r="J58" s="237" t="s">
        <v>56</v>
      </c>
      <c r="K58" s="234"/>
      <c r="L58" s="235" t="s">
        <v>20</v>
      </c>
      <c r="M58" s="234"/>
      <c r="N58" s="236" t="s">
        <v>12</v>
      </c>
      <c r="O58" s="237" t="s">
        <v>62</v>
      </c>
      <c r="P58" s="234"/>
      <c r="Q58" s="235" t="s">
        <v>20</v>
      </c>
      <c r="R58" s="234"/>
      <c r="S58" s="238" t="s">
        <v>12</v>
      </c>
      <c r="T58" s="239" t="s">
        <v>56</v>
      </c>
      <c r="U58" s="234"/>
      <c r="V58" s="235" t="s">
        <v>20</v>
      </c>
      <c r="W58" s="234"/>
      <c r="X58" s="238" t="s">
        <v>12</v>
      </c>
      <c r="Y58" s="237" t="s">
        <v>63</v>
      </c>
      <c r="Z58" s="325">
        <f t="shared" si="0"/>
        <v>0</v>
      </c>
      <c r="AA58" s="326"/>
      <c r="AB58" s="327" t="s">
        <v>11</v>
      </c>
      <c r="AC58" s="328"/>
      <c r="AD58" s="329">
        <f t="shared" si="1"/>
        <v>0</v>
      </c>
      <c r="AE58" s="330"/>
      <c r="AF58" s="331" t="s">
        <v>11</v>
      </c>
      <c r="AG58" s="332"/>
      <c r="AH58" s="313"/>
      <c r="AI58" s="127">
        <f t="shared" si="2"/>
        <v>0</v>
      </c>
      <c r="AJ58" s="128">
        <f t="shared" si="3"/>
        <v>0</v>
      </c>
      <c r="AK58" s="128">
        <f t="shared" si="4"/>
        <v>0</v>
      </c>
      <c r="AL58" s="126">
        <f t="shared" si="5"/>
        <v>0</v>
      </c>
      <c r="AM58" s="129">
        <f t="shared" si="6"/>
        <v>0</v>
      </c>
      <c r="AN58" s="308">
        <f t="shared" si="7"/>
        <v>0</v>
      </c>
    </row>
    <row r="59" spans="1:40" s="12" customFormat="1" ht="18" customHeight="1">
      <c r="A59" s="11"/>
      <c r="B59" s="231"/>
      <c r="C59" s="333"/>
      <c r="D59" s="334"/>
      <c r="E59" s="312"/>
      <c r="F59" s="234"/>
      <c r="G59" s="235" t="s">
        <v>20</v>
      </c>
      <c r="H59" s="234"/>
      <c r="I59" s="236" t="s">
        <v>12</v>
      </c>
      <c r="J59" s="237" t="s">
        <v>56</v>
      </c>
      <c r="K59" s="234"/>
      <c r="L59" s="235" t="s">
        <v>20</v>
      </c>
      <c r="M59" s="234"/>
      <c r="N59" s="236" t="s">
        <v>12</v>
      </c>
      <c r="O59" s="237" t="s">
        <v>62</v>
      </c>
      <c r="P59" s="234"/>
      <c r="Q59" s="235" t="s">
        <v>20</v>
      </c>
      <c r="R59" s="234"/>
      <c r="S59" s="238" t="s">
        <v>12</v>
      </c>
      <c r="T59" s="239" t="s">
        <v>56</v>
      </c>
      <c r="U59" s="234"/>
      <c r="V59" s="235" t="s">
        <v>20</v>
      </c>
      <c r="W59" s="234"/>
      <c r="X59" s="238" t="s">
        <v>12</v>
      </c>
      <c r="Y59" s="237" t="s">
        <v>63</v>
      </c>
      <c r="Z59" s="325">
        <f t="shared" si="0"/>
        <v>0</v>
      </c>
      <c r="AA59" s="326"/>
      <c r="AB59" s="327" t="s">
        <v>11</v>
      </c>
      <c r="AC59" s="328"/>
      <c r="AD59" s="329">
        <f t="shared" si="1"/>
        <v>0</v>
      </c>
      <c r="AE59" s="330"/>
      <c r="AF59" s="331" t="s">
        <v>11</v>
      </c>
      <c r="AG59" s="332"/>
      <c r="AH59" s="313"/>
      <c r="AI59" s="127">
        <f t="shared" si="2"/>
        <v>0</v>
      </c>
      <c r="AJ59" s="128">
        <f t="shared" si="3"/>
        <v>0</v>
      </c>
      <c r="AK59" s="128">
        <f t="shared" si="4"/>
        <v>0</v>
      </c>
      <c r="AL59" s="126">
        <f t="shared" si="5"/>
        <v>0</v>
      </c>
      <c r="AM59" s="129">
        <f t="shared" si="6"/>
        <v>0</v>
      </c>
      <c r="AN59" s="308">
        <f t="shared" si="7"/>
        <v>0</v>
      </c>
    </row>
    <row r="60" spans="1:40" s="12" customFormat="1" ht="18" customHeight="1">
      <c r="A60" s="11"/>
      <c r="B60" s="231"/>
      <c r="C60" s="333"/>
      <c r="D60" s="334"/>
      <c r="E60" s="312"/>
      <c r="F60" s="234"/>
      <c r="G60" s="235" t="s">
        <v>20</v>
      </c>
      <c r="H60" s="234"/>
      <c r="I60" s="236" t="s">
        <v>12</v>
      </c>
      <c r="J60" s="237" t="s">
        <v>56</v>
      </c>
      <c r="K60" s="234"/>
      <c r="L60" s="235" t="s">
        <v>20</v>
      </c>
      <c r="M60" s="234"/>
      <c r="N60" s="236" t="s">
        <v>12</v>
      </c>
      <c r="O60" s="237" t="s">
        <v>62</v>
      </c>
      <c r="P60" s="234"/>
      <c r="Q60" s="235" t="s">
        <v>20</v>
      </c>
      <c r="R60" s="234"/>
      <c r="S60" s="238" t="s">
        <v>12</v>
      </c>
      <c r="T60" s="239" t="s">
        <v>56</v>
      </c>
      <c r="U60" s="234"/>
      <c r="V60" s="235" t="s">
        <v>20</v>
      </c>
      <c r="W60" s="234"/>
      <c r="X60" s="238" t="s">
        <v>12</v>
      </c>
      <c r="Y60" s="237" t="s">
        <v>63</v>
      </c>
      <c r="Z60" s="325">
        <f t="shared" si="0"/>
        <v>0</v>
      </c>
      <c r="AA60" s="326"/>
      <c r="AB60" s="327" t="s">
        <v>11</v>
      </c>
      <c r="AC60" s="328"/>
      <c r="AD60" s="329">
        <f t="shared" si="1"/>
        <v>0</v>
      </c>
      <c r="AE60" s="330"/>
      <c r="AF60" s="331" t="s">
        <v>11</v>
      </c>
      <c r="AG60" s="332"/>
      <c r="AH60" s="313"/>
      <c r="AI60" s="127">
        <f t="shared" si="2"/>
        <v>0</v>
      </c>
      <c r="AJ60" s="128">
        <f t="shared" si="3"/>
        <v>0</v>
      </c>
      <c r="AK60" s="128">
        <f t="shared" si="4"/>
        <v>0</v>
      </c>
      <c r="AL60" s="126">
        <f t="shared" si="5"/>
        <v>0</v>
      </c>
      <c r="AM60" s="129">
        <f t="shared" si="6"/>
        <v>0</v>
      </c>
      <c r="AN60" s="308">
        <f t="shared" si="7"/>
        <v>0</v>
      </c>
    </row>
    <row r="61" spans="1:40" s="12" customFormat="1" ht="18" customHeight="1">
      <c r="A61" s="11"/>
      <c r="B61" s="4"/>
      <c r="C61" s="335"/>
      <c r="D61" s="336"/>
      <c r="E61" s="309"/>
      <c r="F61" s="234"/>
      <c r="G61" s="235" t="s">
        <v>20</v>
      </c>
      <c r="H61" s="234"/>
      <c r="I61" s="236" t="s">
        <v>12</v>
      </c>
      <c r="J61" s="237" t="s">
        <v>56</v>
      </c>
      <c r="K61" s="234"/>
      <c r="L61" s="235" t="s">
        <v>20</v>
      </c>
      <c r="M61" s="234"/>
      <c r="N61" s="236" t="s">
        <v>12</v>
      </c>
      <c r="O61" s="237" t="s">
        <v>62</v>
      </c>
      <c r="P61" s="234"/>
      <c r="Q61" s="235" t="s">
        <v>20</v>
      </c>
      <c r="R61" s="234"/>
      <c r="S61" s="238" t="s">
        <v>12</v>
      </c>
      <c r="T61" s="239" t="s">
        <v>56</v>
      </c>
      <c r="U61" s="234"/>
      <c r="V61" s="235" t="s">
        <v>20</v>
      </c>
      <c r="W61" s="234"/>
      <c r="X61" s="238" t="s">
        <v>12</v>
      </c>
      <c r="Y61" s="237" t="s">
        <v>63</v>
      </c>
      <c r="Z61" s="325">
        <f t="shared" si="0"/>
        <v>0</v>
      </c>
      <c r="AA61" s="326"/>
      <c r="AB61" s="327" t="s">
        <v>11</v>
      </c>
      <c r="AC61" s="328"/>
      <c r="AD61" s="329">
        <f t="shared" si="1"/>
        <v>0</v>
      </c>
      <c r="AE61" s="330"/>
      <c r="AF61" s="331" t="s">
        <v>11</v>
      </c>
      <c r="AG61" s="332"/>
      <c r="AH61" s="313"/>
      <c r="AI61" s="127">
        <f t="shared" si="2"/>
        <v>0</v>
      </c>
      <c r="AJ61" s="128">
        <f t="shared" si="3"/>
        <v>0</v>
      </c>
      <c r="AK61" s="128">
        <f t="shared" si="4"/>
        <v>0</v>
      </c>
      <c r="AL61" s="126">
        <f t="shared" si="5"/>
        <v>0</v>
      </c>
      <c r="AM61" s="129">
        <f t="shared" si="6"/>
        <v>0</v>
      </c>
      <c r="AN61" s="304">
        <f t="shared" si="7"/>
        <v>0</v>
      </c>
    </row>
    <row r="62" spans="1:40" s="12" customFormat="1" ht="18" customHeight="1">
      <c r="A62" s="11"/>
      <c r="B62" s="4"/>
      <c r="C62" s="335"/>
      <c r="D62" s="336"/>
      <c r="E62" s="309"/>
      <c r="F62" s="234"/>
      <c r="G62" s="235" t="s">
        <v>20</v>
      </c>
      <c r="H62" s="234"/>
      <c r="I62" s="236" t="s">
        <v>12</v>
      </c>
      <c r="J62" s="237" t="s">
        <v>56</v>
      </c>
      <c r="K62" s="234"/>
      <c r="L62" s="235" t="s">
        <v>20</v>
      </c>
      <c r="M62" s="234"/>
      <c r="N62" s="236" t="s">
        <v>12</v>
      </c>
      <c r="O62" s="237" t="s">
        <v>62</v>
      </c>
      <c r="P62" s="234"/>
      <c r="Q62" s="235" t="s">
        <v>20</v>
      </c>
      <c r="R62" s="234"/>
      <c r="S62" s="238" t="s">
        <v>12</v>
      </c>
      <c r="T62" s="239" t="s">
        <v>56</v>
      </c>
      <c r="U62" s="234"/>
      <c r="V62" s="235" t="s">
        <v>20</v>
      </c>
      <c r="W62" s="234"/>
      <c r="X62" s="238" t="s">
        <v>12</v>
      </c>
      <c r="Y62" s="237" t="s">
        <v>63</v>
      </c>
      <c r="Z62" s="325">
        <f aca="true" t="shared" si="8" ref="Z62:Z76">IF(C62="宿直",0,AJ62-AI62-AM62)</f>
        <v>0</v>
      </c>
      <c r="AA62" s="326"/>
      <c r="AB62" s="327" t="s">
        <v>11</v>
      </c>
      <c r="AC62" s="328"/>
      <c r="AD62" s="329">
        <f t="shared" si="1"/>
        <v>0</v>
      </c>
      <c r="AE62" s="330"/>
      <c r="AF62" s="331" t="s">
        <v>11</v>
      </c>
      <c r="AG62" s="332"/>
      <c r="AH62" s="313"/>
      <c r="AI62" s="127">
        <f>F62+H62/60</f>
        <v>0</v>
      </c>
      <c r="AJ62" s="128">
        <f>K62+M62/60</f>
        <v>0</v>
      </c>
      <c r="AK62" s="128">
        <f>P62+R62/60</f>
        <v>0</v>
      </c>
      <c r="AL62" s="126">
        <f>U62+W62/60</f>
        <v>0</v>
      </c>
      <c r="AM62" s="129">
        <f>AL62-AK62</f>
        <v>0</v>
      </c>
      <c r="AN62" s="304">
        <f t="shared" si="7"/>
        <v>0</v>
      </c>
    </row>
    <row r="63" spans="1:40" s="12" customFormat="1" ht="18" customHeight="1">
      <c r="A63" s="11"/>
      <c r="B63" s="4"/>
      <c r="C63" s="335"/>
      <c r="D63" s="336"/>
      <c r="E63" s="309"/>
      <c r="F63" s="234"/>
      <c r="G63" s="235" t="s">
        <v>20</v>
      </c>
      <c r="H63" s="234"/>
      <c r="I63" s="236" t="s">
        <v>12</v>
      </c>
      <c r="J63" s="237" t="s">
        <v>56</v>
      </c>
      <c r="K63" s="234"/>
      <c r="L63" s="235" t="s">
        <v>20</v>
      </c>
      <c r="M63" s="234"/>
      <c r="N63" s="236" t="s">
        <v>12</v>
      </c>
      <c r="O63" s="237" t="s">
        <v>62</v>
      </c>
      <c r="P63" s="234"/>
      <c r="Q63" s="235" t="s">
        <v>20</v>
      </c>
      <c r="R63" s="234"/>
      <c r="S63" s="238" t="s">
        <v>12</v>
      </c>
      <c r="T63" s="239" t="s">
        <v>56</v>
      </c>
      <c r="U63" s="234"/>
      <c r="V63" s="235" t="s">
        <v>20</v>
      </c>
      <c r="W63" s="234"/>
      <c r="X63" s="238" t="s">
        <v>12</v>
      </c>
      <c r="Y63" s="237" t="s">
        <v>63</v>
      </c>
      <c r="Z63" s="325">
        <f t="shared" si="8"/>
        <v>0</v>
      </c>
      <c r="AA63" s="326"/>
      <c r="AB63" s="327" t="s">
        <v>11</v>
      </c>
      <c r="AC63" s="328"/>
      <c r="AD63" s="329">
        <f t="shared" si="1"/>
        <v>0</v>
      </c>
      <c r="AE63" s="330"/>
      <c r="AF63" s="331" t="s">
        <v>11</v>
      </c>
      <c r="AG63" s="332"/>
      <c r="AH63" s="313"/>
      <c r="AI63" s="127">
        <f>F63+H63/60</f>
        <v>0</v>
      </c>
      <c r="AJ63" s="128">
        <f>K63+M63/60</f>
        <v>0</v>
      </c>
      <c r="AK63" s="128">
        <f>P63+R63/60</f>
        <v>0</v>
      </c>
      <c r="AL63" s="126">
        <f>U63+W63/60</f>
        <v>0</v>
      </c>
      <c r="AM63" s="129">
        <f>AL63-AK63</f>
        <v>0</v>
      </c>
      <c r="AN63" s="304">
        <f t="shared" si="7"/>
        <v>0</v>
      </c>
    </row>
    <row r="64" spans="1:40" s="12" customFormat="1" ht="18" customHeight="1">
      <c r="A64" s="11"/>
      <c r="B64" s="4"/>
      <c r="C64" s="335"/>
      <c r="D64" s="336"/>
      <c r="E64" s="309"/>
      <c r="F64" s="234"/>
      <c r="G64" s="235" t="s">
        <v>20</v>
      </c>
      <c r="H64" s="234"/>
      <c r="I64" s="236" t="s">
        <v>12</v>
      </c>
      <c r="J64" s="237" t="s">
        <v>56</v>
      </c>
      <c r="K64" s="234"/>
      <c r="L64" s="235" t="s">
        <v>20</v>
      </c>
      <c r="M64" s="234"/>
      <c r="N64" s="236" t="s">
        <v>12</v>
      </c>
      <c r="O64" s="237" t="s">
        <v>62</v>
      </c>
      <c r="P64" s="234"/>
      <c r="Q64" s="235" t="s">
        <v>20</v>
      </c>
      <c r="R64" s="234"/>
      <c r="S64" s="238" t="s">
        <v>12</v>
      </c>
      <c r="T64" s="239" t="s">
        <v>56</v>
      </c>
      <c r="U64" s="234"/>
      <c r="V64" s="235" t="s">
        <v>20</v>
      </c>
      <c r="W64" s="234"/>
      <c r="X64" s="238" t="s">
        <v>12</v>
      </c>
      <c r="Y64" s="237" t="s">
        <v>63</v>
      </c>
      <c r="Z64" s="325">
        <f t="shared" si="8"/>
        <v>0</v>
      </c>
      <c r="AA64" s="326"/>
      <c r="AB64" s="327" t="s">
        <v>11</v>
      </c>
      <c r="AC64" s="328"/>
      <c r="AD64" s="329">
        <f t="shared" si="1"/>
        <v>0</v>
      </c>
      <c r="AE64" s="330"/>
      <c r="AF64" s="331" t="s">
        <v>11</v>
      </c>
      <c r="AG64" s="332"/>
      <c r="AH64" s="313"/>
      <c r="AI64" s="127">
        <f>F64+H64/60</f>
        <v>0</v>
      </c>
      <c r="AJ64" s="128">
        <f>K64+M64/60</f>
        <v>0</v>
      </c>
      <c r="AK64" s="128">
        <f>P64+R64/60</f>
        <v>0</v>
      </c>
      <c r="AL64" s="126">
        <f>U64+W64/60</f>
        <v>0</v>
      </c>
      <c r="AM64" s="129">
        <f>AL64-AK64</f>
        <v>0</v>
      </c>
      <c r="AN64" s="304">
        <f t="shared" si="7"/>
        <v>0</v>
      </c>
    </row>
    <row r="65" spans="1:40" s="12" customFormat="1" ht="18" customHeight="1">
      <c r="A65" s="11"/>
      <c r="B65" s="4"/>
      <c r="C65" s="335"/>
      <c r="D65" s="336"/>
      <c r="E65" s="309"/>
      <c r="F65" s="234"/>
      <c r="G65" s="235" t="s">
        <v>20</v>
      </c>
      <c r="H65" s="234"/>
      <c r="I65" s="236" t="s">
        <v>12</v>
      </c>
      <c r="J65" s="237" t="s">
        <v>56</v>
      </c>
      <c r="K65" s="234"/>
      <c r="L65" s="235" t="s">
        <v>20</v>
      </c>
      <c r="M65" s="234"/>
      <c r="N65" s="236" t="s">
        <v>12</v>
      </c>
      <c r="O65" s="237" t="s">
        <v>62</v>
      </c>
      <c r="P65" s="234"/>
      <c r="Q65" s="235" t="s">
        <v>20</v>
      </c>
      <c r="R65" s="234"/>
      <c r="S65" s="238" t="s">
        <v>12</v>
      </c>
      <c r="T65" s="239" t="s">
        <v>56</v>
      </c>
      <c r="U65" s="234"/>
      <c r="V65" s="235" t="s">
        <v>20</v>
      </c>
      <c r="W65" s="234"/>
      <c r="X65" s="238" t="s">
        <v>12</v>
      </c>
      <c r="Y65" s="237" t="s">
        <v>63</v>
      </c>
      <c r="Z65" s="325">
        <f t="shared" si="8"/>
        <v>0</v>
      </c>
      <c r="AA65" s="326"/>
      <c r="AB65" s="327" t="s">
        <v>11</v>
      </c>
      <c r="AC65" s="328"/>
      <c r="AD65" s="329">
        <f t="shared" si="1"/>
        <v>0</v>
      </c>
      <c r="AE65" s="330"/>
      <c r="AF65" s="331" t="s">
        <v>11</v>
      </c>
      <c r="AG65" s="332"/>
      <c r="AH65" s="313"/>
      <c r="AI65" s="127">
        <f>F65+H65/60</f>
        <v>0</v>
      </c>
      <c r="AJ65" s="128">
        <f>K65+M65/60</f>
        <v>0</v>
      </c>
      <c r="AK65" s="128">
        <f>P65+R65/60</f>
        <v>0</v>
      </c>
      <c r="AL65" s="126">
        <f>U65+W65/60</f>
        <v>0</v>
      </c>
      <c r="AM65" s="129">
        <f>AL65-AK65</f>
        <v>0</v>
      </c>
      <c r="AN65" s="304">
        <f t="shared" si="7"/>
        <v>0</v>
      </c>
    </row>
    <row r="66" spans="1:40" s="12" customFormat="1" ht="18" customHeight="1">
      <c r="A66" s="11"/>
      <c r="B66" s="4"/>
      <c r="C66" s="335"/>
      <c r="D66" s="336"/>
      <c r="E66" s="309"/>
      <c r="F66" s="234"/>
      <c r="G66" s="235" t="s">
        <v>20</v>
      </c>
      <c r="H66" s="234"/>
      <c r="I66" s="236" t="s">
        <v>12</v>
      </c>
      <c r="J66" s="237" t="s">
        <v>56</v>
      </c>
      <c r="K66" s="234"/>
      <c r="L66" s="235" t="s">
        <v>20</v>
      </c>
      <c r="M66" s="234"/>
      <c r="N66" s="236" t="s">
        <v>12</v>
      </c>
      <c r="O66" s="237" t="s">
        <v>62</v>
      </c>
      <c r="P66" s="234"/>
      <c r="Q66" s="235" t="s">
        <v>20</v>
      </c>
      <c r="R66" s="234"/>
      <c r="S66" s="238" t="s">
        <v>12</v>
      </c>
      <c r="T66" s="239" t="s">
        <v>56</v>
      </c>
      <c r="U66" s="234"/>
      <c r="V66" s="235" t="s">
        <v>20</v>
      </c>
      <c r="W66" s="234"/>
      <c r="X66" s="238" t="s">
        <v>12</v>
      </c>
      <c r="Y66" s="237" t="s">
        <v>63</v>
      </c>
      <c r="Z66" s="325">
        <f t="shared" si="8"/>
        <v>0</v>
      </c>
      <c r="AA66" s="326"/>
      <c r="AB66" s="327" t="s">
        <v>11</v>
      </c>
      <c r="AC66" s="328"/>
      <c r="AD66" s="329">
        <f t="shared" si="1"/>
        <v>0</v>
      </c>
      <c r="AE66" s="330"/>
      <c r="AF66" s="331" t="s">
        <v>11</v>
      </c>
      <c r="AG66" s="332"/>
      <c r="AH66" s="313"/>
      <c r="AI66" s="127">
        <f>F66+H66/60</f>
        <v>0</v>
      </c>
      <c r="AJ66" s="128">
        <f>K66+M66/60</f>
        <v>0</v>
      </c>
      <c r="AK66" s="128">
        <f>P66+R66/60</f>
        <v>0</v>
      </c>
      <c r="AL66" s="126">
        <f>U66+W66/60</f>
        <v>0</v>
      </c>
      <c r="AM66" s="129">
        <f>AL66-AK66</f>
        <v>0</v>
      </c>
      <c r="AN66" s="304">
        <f t="shared" si="7"/>
        <v>0</v>
      </c>
    </row>
    <row r="67" spans="1:40" s="12" customFormat="1" ht="18" customHeight="1">
      <c r="A67" s="11"/>
      <c r="B67" s="4"/>
      <c r="C67" s="335"/>
      <c r="D67" s="336"/>
      <c r="E67" s="309"/>
      <c r="F67" s="234"/>
      <c r="G67" s="235" t="s">
        <v>20</v>
      </c>
      <c r="H67" s="234"/>
      <c r="I67" s="236" t="s">
        <v>12</v>
      </c>
      <c r="J67" s="237" t="s">
        <v>56</v>
      </c>
      <c r="K67" s="234"/>
      <c r="L67" s="235" t="s">
        <v>20</v>
      </c>
      <c r="M67" s="234"/>
      <c r="N67" s="236" t="s">
        <v>12</v>
      </c>
      <c r="O67" s="237" t="s">
        <v>62</v>
      </c>
      <c r="P67" s="234"/>
      <c r="Q67" s="235" t="s">
        <v>20</v>
      </c>
      <c r="R67" s="234"/>
      <c r="S67" s="238" t="s">
        <v>12</v>
      </c>
      <c r="T67" s="239" t="s">
        <v>56</v>
      </c>
      <c r="U67" s="234"/>
      <c r="V67" s="235" t="s">
        <v>20</v>
      </c>
      <c r="W67" s="234"/>
      <c r="X67" s="238" t="s">
        <v>12</v>
      </c>
      <c r="Y67" s="237" t="s">
        <v>63</v>
      </c>
      <c r="Z67" s="325">
        <f t="shared" si="8"/>
        <v>0</v>
      </c>
      <c r="AA67" s="326"/>
      <c r="AB67" s="327" t="s">
        <v>11</v>
      </c>
      <c r="AC67" s="328"/>
      <c r="AD67" s="329">
        <f t="shared" si="1"/>
        <v>0</v>
      </c>
      <c r="AE67" s="330"/>
      <c r="AF67" s="331" t="s">
        <v>11</v>
      </c>
      <c r="AG67" s="332"/>
      <c r="AH67" s="313"/>
      <c r="AI67" s="127">
        <f aca="true" t="shared" si="9" ref="AI67:AI76">F67+H67/60</f>
        <v>0</v>
      </c>
      <c r="AJ67" s="128">
        <f aca="true" t="shared" si="10" ref="AJ67:AJ76">K67+M67/60</f>
        <v>0</v>
      </c>
      <c r="AK67" s="128">
        <f aca="true" t="shared" si="11" ref="AK67:AK76">P67+R67/60</f>
        <v>0</v>
      </c>
      <c r="AL67" s="126">
        <f aca="true" t="shared" si="12" ref="AL67:AL76">U67+W67/60</f>
        <v>0</v>
      </c>
      <c r="AM67" s="129">
        <f aca="true" t="shared" si="13" ref="AM67:AM76">AL67-AK67</f>
        <v>0</v>
      </c>
      <c r="AN67" s="304">
        <f t="shared" si="7"/>
        <v>0</v>
      </c>
    </row>
    <row r="68" spans="1:40" s="12" customFormat="1" ht="18" customHeight="1">
      <c r="A68" s="11"/>
      <c r="B68" s="4"/>
      <c r="C68" s="335"/>
      <c r="D68" s="336"/>
      <c r="E68" s="309"/>
      <c r="F68" s="234"/>
      <c r="G68" s="235" t="s">
        <v>20</v>
      </c>
      <c r="H68" s="234"/>
      <c r="I68" s="236" t="s">
        <v>12</v>
      </c>
      <c r="J68" s="237" t="s">
        <v>56</v>
      </c>
      <c r="K68" s="234"/>
      <c r="L68" s="235" t="s">
        <v>20</v>
      </c>
      <c r="M68" s="234"/>
      <c r="N68" s="236" t="s">
        <v>12</v>
      </c>
      <c r="O68" s="237" t="s">
        <v>62</v>
      </c>
      <c r="P68" s="234"/>
      <c r="Q68" s="235" t="s">
        <v>20</v>
      </c>
      <c r="R68" s="234"/>
      <c r="S68" s="238" t="s">
        <v>12</v>
      </c>
      <c r="T68" s="239" t="s">
        <v>56</v>
      </c>
      <c r="U68" s="234"/>
      <c r="V68" s="235" t="s">
        <v>20</v>
      </c>
      <c r="W68" s="234"/>
      <c r="X68" s="238" t="s">
        <v>12</v>
      </c>
      <c r="Y68" s="237" t="s">
        <v>63</v>
      </c>
      <c r="Z68" s="325">
        <f t="shared" si="8"/>
        <v>0</v>
      </c>
      <c r="AA68" s="326"/>
      <c r="AB68" s="327" t="s">
        <v>11</v>
      </c>
      <c r="AC68" s="328"/>
      <c r="AD68" s="329">
        <f t="shared" si="1"/>
        <v>0</v>
      </c>
      <c r="AE68" s="330"/>
      <c r="AF68" s="331" t="s">
        <v>11</v>
      </c>
      <c r="AG68" s="332"/>
      <c r="AH68" s="313"/>
      <c r="AI68" s="127">
        <f t="shared" si="9"/>
        <v>0</v>
      </c>
      <c r="AJ68" s="128">
        <f t="shared" si="10"/>
        <v>0</v>
      </c>
      <c r="AK68" s="128">
        <f t="shared" si="11"/>
        <v>0</v>
      </c>
      <c r="AL68" s="126">
        <f t="shared" si="12"/>
        <v>0</v>
      </c>
      <c r="AM68" s="129">
        <f t="shared" si="13"/>
        <v>0</v>
      </c>
      <c r="AN68" s="304">
        <f t="shared" si="7"/>
        <v>0</v>
      </c>
    </row>
    <row r="69" spans="1:40" s="12" customFormat="1" ht="18" customHeight="1">
      <c r="A69" s="11"/>
      <c r="B69" s="4"/>
      <c r="C69" s="335"/>
      <c r="D69" s="336"/>
      <c r="E69" s="309"/>
      <c r="F69" s="234"/>
      <c r="G69" s="235" t="s">
        <v>20</v>
      </c>
      <c r="H69" s="234"/>
      <c r="I69" s="236" t="s">
        <v>12</v>
      </c>
      <c r="J69" s="237" t="s">
        <v>56</v>
      </c>
      <c r="K69" s="234"/>
      <c r="L69" s="235" t="s">
        <v>20</v>
      </c>
      <c r="M69" s="234"/>
      <c r="N69" s="236" t="s">
        <v>12</v>
      </c>
      <c r="O69" s="237" t="s">
        <v>62</v>
      </c>
      <c r="P69" s="234"/>
      <c r="Q69" s="235" t="s">
        <v>20</v>
      </c>
      <c r="R69" s="234"/>
      <c r="S69" s="238" t="s">
        <v>12</v>
      </c>
      <c r="T69" s="239" t="s">
        <v>56</v>
      </c>
      <c r="U69" s="234"/>
      <c r="V69" s="235" t="s">
        <v>20</v>
      </c>
      <c r="W69" s="234"/>
      <c r="X69" s="238" t="s">
        <v>12</v>
      </c>
      <c r="Y69" s="237" t="s">
        <v>63</v>
      </c>
      <c r="Z69" s="325">
        <f t="shared" si="8"/>
        <v>0</v>
      </c>
      <c r="AA69" s="326"/>
      <c r="AB69" s="327" t="s">
        <v>11</v>
      </c>
      <c r="AC69" s="328"/>
      <c r="AD69" s="329">
        <f t="shared" si="1"/>
        <v>0</v>
      </c>
      <c r="AE69" s="330"/>
      <c r="AF69" s="331" t="s">
        <v>11</v>
      </c>
      <c r="AG69" s="332"/>
      <c r="AH69" s="313"/>
      <c r="AI69" s="127">
        <f t="shared" si="9"/>
        <v>0</v>
      </c>
      <c r="AJ69" s="128">
        <f t="shared" si="10"/>
        <v>0</v>
      </c>
      <c r="AK69" s="128">
        <f t="shared" si="11"/>
        <v>0</v>
      </c>
      <c r="AL69" s="126">
        <f t="shared" si="12"/>
        <v>0</v>
      </c>
      <c r="AM69" s="129">
        <f t="shared" si="13"/>
        <v>0</v>
      </c>
      <c r="AN69" s="304">
        <f t="shared" si="7"/>
        <v>0</v>
      </c>
    </row>
    <row r="70" spans="1:40" s="12" customFormat="1" ht="18" customHeight="1">
      <c r="A70" s="11"/>
      <c r="B70" s="4"/>
      <c r="C70" s="335"/>
      <c r="D70" s="336"/>
      <c r="E70" s="309"/>
      <c r="F70" s="234"/>
      <c r="G70" s="235" t="s">
        <v>20</v>
      </c>
      <c r="H70" s="234"/>
      <c r="I70" s="236" t="s">
        <v>12</v>
      </c>
      <c r="J70" s="237" t="s">
        <v>56</v>
      </c>
      <c r="K70" s="234"/>
      <c r="L70" s="235" t="s">
        <v>20</v>
      </c>
      <c r="M70" s="234"/>
      <c r="N70" s="236" t="s">
        <v>12</v>
      </c>
      <c r="O70" s="237" t="s">
        <v>62</v>
      </c>
      <c r="P70" s="234"/>
      <c r="Q70" s="235" t="s">
        <v>20</v>
      </c>
      <c r="R70" s="234"/>
      <c r="S70" s="238" t="s">
        <v>12</v>
      </c>
      <c r="T70" s="239" t="s">
        <v>56</v>
      </c>
      <c r="U70" s="234"/>
      <c r="V70" s="235" t="s">
        <v>20</v>
      </c>
      <c r="W70" s="234"/>
      <c r="X70" s="238" t="s">
        <v>12</v>
      </c>
      <c r="Y70" s="237" t="s">
        <v>63</v>
      </c>
      <c r="Z70" s="325">
        <f t="shared" si="8"/>
        <v>0</v>
      </c>
      <c r="AA70" s="326"/>
      <c r="AB70" s="327" t="s">
        <v>11</v>
      </c>
      <c r="AC70" s="328"/>
      <c r="AD70" s="329">
        <f t="shared" si="1"/>
        <v>0</v>
      </c>
      <c r="AE70" s="330"/>
      <c r="AF70" s="331" t="s">
        <v>11</v>
      </c>
      <c r="AG70" s="332"/>
      <c r="AH70" s="313"/>
      <c r="AI70" s="127">
        <f t="shared" si="9"/>
        <v>0</v>
      </c>
      <c r="AJ70" s="128">
        <f t="shared" si="10"/>
        <v>0</v>
      </c>
      <c r="AK70" s="128">
        <f t="shared" si="11"/>
        <v>0</v>
      </c>
      <c r="AL70" s="126">
        <f t="shared" si="12"/>
        <v>0</v>
      </c>
      <c r="AM70" s="129">
        <f t="shared" si="13"/>
        <v>0</v>
      </c>
      <c r="AN70" s="304">
        <f t="shared" si="7"/>
        <v>0</v>
      </c>
    </row>
    <row r="71" spans="1:40" s="12" customFormat="1" ht="18" customHeight="1">
      <c r="A71" s="11"/>
      <c r="B71" s="4"/>
      <c r="C71" s="335"/>
      <c r="D71" s="336"/>
      <c r="E71" s="309"/>
      <c r="F71" s="234"/>
      <c r="G71" s="235" t="s">
        <v>20</v>
      </c>
      <c r="H71" s="234"/>
      <c r="I71" s="236" t="s">
        <v>12</v>
      </c>
      <c r="J71" s="237" t="s">
        <v>56</v>
      </c>
      <c r="K71" s="234"/>
      <c r="L71" s="235" t="s">
        <v>20</v>
      </c>
      <c r="M71" s="234"/>
      <c r="N71" s="236" t="s">
        <v>12</v>
      </c>
      <c r="O71" s="237" t="s">
        <v>62</v>
      </c>
      <c r="P71" s="234"/>
      <c r="Q71" s="235" t="s">
        <v>20</v>
      </c>
      <c r="R71" s="234"/>
      <c r="S71" s="238" t="s">
        <v>12</v>
      </c>
      <c r="T71" s="239" t="s">
        <v>56</v>
      </c>
      <c r="U71" s="234"/>
      <c r="V71" s="235" t="s">
        <v>20</v>
      </c>
      <c r="W71" s="234"/>
      <c r="X71" s="238" t="s">
        <v>12</v>
      </c>
      <c r="Y71" s="237" t="s">
        <v>63</v>
      </c>
      <c r="Z71" s="325">
        <f t="shared" si="8"/>
        <v>0</v>
      </c>
      <c r="AA71" s="326"/>
      <c r="AB71" s="327" t="s">
        <v>11</v>
      </c>
      <c r="AC71" s="328"/>
      <c r="AD71" s="329">
        <f t="shared" si="1"/>
        <v>0</v>
      </c>
      <c r="AE71" s="330"/>
      <c r="AF71" s="331" t="s">
        <v>11</v>
      </c>
      <c r="AG71" s="332"/>
      <c r="AH71" s="313"/>
      <c r="AI71" s="127">
        <f t="shared" si="9"/>
        <v>0</v>
      </c>
      <c r="AJ71" s="128">
        <f t="shared" si="10"/>
        <v>0</v>
      </c>
      <c r="AK71" s="128">
        <f t="shared" si="11"/>
        <v>0</v>
      </c>
      <c r="AL71" s="126">
        <f t="shared" si="12"/>
        <v>0</v>
      </c>
      <c r="AM71" s="129">
        <f t="shared" si="13"/>
        <v>0</v>
      </c>
      <c r="AN71" s="304">
        <f t="shared" si="7"/>
        <v>0</v>
      </c>
    </row>
    <row r="72" spans="1:40" s="12" customFormat="1" ht="18" customHeight="1">
      <c r="A72" s="11"/>
      <c r="B72" s="4"/>
      <c r="C72" s="335"/>
      <c r="D72" s="336"/>
      <c r="E72" s="309"/>
      <c r="F72" s="234"/>
      <c r="G72" s="235" t="s">
        <v>20</v>
      </c>
      <c r="H72" s="234"/>
      <c r="I72" s="236" t="s">
        <v>12</v>
      </c>
      <c r="J72" s="237" t="s">
        <v>56</v>
      </c>
      <c r="K72" s="234"/>
      <c r="L72" s="235" t="s">
        <v>20</v>
      </c>
      <c r="M72" s="234"/>
      <c r="N72" s="236" t="s">
        <v>12</v>
      </c>
      <c r="O72" s="237" t="s">
        <v>62</v>
      </c>
      <c r="P72" s="234"/>
      <c r="Q72" s="235" t="s">
        <v>20</v>
      </c>
      <c r="R72" s="234"/>
      <c r="S72" s="238" t="s">
        <v>12</v>
      </c>
      <c r="T72" s="239" t="s">
        <v>56</v>
      </c>
      <c r="U72" s="234"/>
      <c r="V72" s="235" t="s">
        <v>20</v>
      </c>
      <c r="W72" s="234"/>
      <c r="X72" s="238" t="s">
        <v>12</v>
      </c>
      <c r="Y72" s="237" t="s">
        <v>63</v>
      </c>
      <c r="Z72" s="325">
        <f t="shared" si="8"/>
        <v>0</v>
      </c>
      <c r="AA72" s="326"/>
      <c r="AB72" s="327" t="s">
        <v>11</v>
      </c>
      <c r="AC72" s="328"/>
      <c r="AD72" s="329">
        <f t="shared" si="1"/>
        <v>0</v>
      </c>
      <c r="AE72" s="330"/>
      <c r="AF72" s="331" t="s">
        <v>11</v>
      </c>
      <c r="AG72" s="332"/>
      <c r="AH72" s="313"/>
      <c r="AI72" s="127">
        <f t="shared" si="9"/>
        <v>0</v>
      </c>
      <c r="AJ72" s="128">
        <f t="shared" si="10"/>
        <v>0</v>
      </c>
      <c r="AK72" s="128">
        <f t="shared" si="11"/>
        <v>0</v>
      </c>
      <c r="AL72" s="126">
        <f t="shared" si="12"/>
        <v>0</v>
      </c>
      <c r="AM72" s="129">
        <f t="shared" si="13"/>
        <v>0</v>
      </c>
      <c r="AN72" s="304">
        <f t="shared" si="7"/>
        <v>0</v>
      </c>
    </row>
    <row r="73" spans="1:40" s="12" customFormat="1" ht="18" customHeight="1">
      <c r="A73" s="11"/>
      <c r="B73" s="4"/>
      <c r="C73" s="335"/>
      <c r="D73" s="336"/>
      <c r="E73" s="309"/>
      <c r="F73" s="234"/>
      <c r="G73" s="235" t="s">
        <v>20</v>
      </c>
      <c r="H73" s="234"/>
      <c r="I73" s="236" t="s">
        <v>12</v>
      </c>
      <c r="J73" s="237" t="s">
        <v>56</v>
      </c>
      <c r="K73" s="234"/>
      <c r="L73" s="240" t="s">
        <v>20</v>
      </c>
      <c r="M73" s="234"/>
      <c r="N73" s="241" t="s">
        <v>12</v>
      </c>
      <c r="O73" s="237" t="s">
        <v>62</v>
      </c>
      <c r="P73" s="234"/>
      <c r="Q73" s="235" t="s">
        <v>20</v>
      </c>
      <c r="R73" s="234"/>
      <c r="S73" s="238" t="s">
        <v>12</v>
      </c>
      <c r="T73" s="239" t="s">
        <v>56</v>
      </c>
      <c r="U73" s="234"/>
      <c r="V73" s="235" t="s">
        <v>20</v>
      </c>
      <c r="W73" s="234"/>
      <c r="X73" s="238" t="s">
        <v>12</v>
      </c>
      <c r="Y73" s="237" t="s">
        <v>63</v>
      </c>
      <c r="Z73" s="325">
        <f t="shared" si="8"/>
        <v>0</v>
      </c>
      <c r="AA73" s="326"/>
      <c r="AB73" s="327" t="s">
        <v>11</v>
      </c>
      <c r="AC73" s="328"/>
      <c r="AD73" s="329">
        <f t="shared" si="1"/>
        <v>0</v>
      </c>
      <c r="AE73" s="330"/>
      <c r="AF73" s="331" t="s">
        <v>11</v>
      </c>
      <c r="AG73" s="332"/>
      <c r="AH73" s="313"/>
      <c r="AI73" s="127">
        <f t="shared" si="9"/>
        <v>0</v>
      </c>
      <c r="AJ73" s="128">
        <f t="shared" si="10"/>
        <v>0</v>
      </c>
      <c r="AK73" s="128">
        <f t="shared" si="11"/>
        <v>0</v>
      </c>
      <c r="AL73" s="126">
        <f t="shared" si="12"/>
        <v>0</v>
      </c>
      <c r="AM73" s="129">
        <f t="shared" si="13"/>
        <v>0</v>
      </c>
      <c r="AN73" s="304">
        <f t="shared" si="7"/>
        <v>0</v>
      </c>
    </row>
    <row r="74" spans="1:40" s="12" customFormat="1" ht="18" customHeight="1">
      <c r="A74" s="11"/>
      <c r="B74" s="4"/>
      <c r="C74" s="333"/>
      <c r="D74" s="334"/>
      <c r="E74" s="309"/>
      <c r="F74" s="234"/>
      <c r="G74" s="235" t="s">
        <v>20</v>
      </c>
      <c r="H74" s="234"/>
      <c r="I74" s="236" t="s">
        <v>12</v>
      </c>
      <c r="J74" s="237" t="s">
        <v>56</v>
      </c>
      <c r="K74" s="234"/>
      <c r="L74" s="240" t="s">
        <v>20</v>
      </c>
      <c r="M74" s="234"/>
      <c r="N74" s="241" t="s">
        <v>12</v>
      </c>
      <c r="O74" s="237" t="s">
        <v>62</v>
      </c>
      <c r="P74" s="234"/>
      <c r="Q74" s="235" t="s">
        <v>20</v>
      </c>
      <c r="R74" s="234"/>
      <c r="S74" s="238" t="s">
        <v>12</v>
      </c>
      <c r="T74" s="239" t="s">
        <v>56</v>
      </c>
      <c r="U74" s="234"/>
      <c r="V74" s="235" t="s">
        <v>20</v>
      </c>
      <c r="W74" s="234"/>
      <c r="X74" s="238" t="s">
        <v>12</v>
      </c>
      <c r="Y74" s="237" t="s">
        <v>63</v>
      </c>
      <c r="Z74" s="325">
        <f t="shared" si="8"/>
        <v>0</v>
      </c>
      <c r="AA74" s="326"/>
      <c r="AB74" s="327" t="s">
        <v>11</v>
      </c>
      <c r="AC74" s="328"/>
      <c r="AD74" s="329">
        <f t="shared" si="1"/>
        <v>0</v>
      </c>
      <c r="AE74" s="330"/>
      <c r="AF74" s="331" t="s">
        <v>11</v>
      </c>
      <c r="AG74" s="332"/>
      <c r="AH74" s="313"/>
      <c r="AI74" s="127">
        <f t="shared" si="9"/>
        <v>0</v>
      </c>
      <c r="AJ74" s="128">
        <f t="shared" si="10"/>
        <v>0</v>
      </c>
      <c r="AK74" s="128">
        <f t="shared" si="11"/>
        <v>0</v>
      </c>
      <c r="AL74" s="126">
        <f t="shared" si="12"/>
        <v>0</v>
      </c>
      <c r="AM74" s="129">
        <f t="shared" si="13"/>
        <v>0</v>
      </c>
      <c r="AN74" s="304">
        <f t="shared" si="7"/>
        <v>0</v>
      </c>
    </row>
    <row r="75" spans="1:40" s="12" customFormat="1" ht="18" customHeight="1">
      <c r="A75" s="11"/>
      <c r="B75" s="4"/>
      <c r="C75" s="333"/>
      <c r="D75" s="334"/>
      <c r="E75" s="309"/>
      <c r="F75" s="234"/>
      <c r="G75" s="235" t="s">
        <v>20</v>
      </c>
      <c r="H75" s="234"/>
      <c r="I75" s="236" t="s">
        <v>12</v>
      </c>
      <c r="J75" s="237" t="s">
        <v>56</v>
      </c>
      <c r="K75" s="234"/>
      <c r="L75" s="235" t="s">
        <v>20</v>
      </c>
      <c r="M75" s="234"/>
      <c r="N75" s="236" t="s">
        <v>12</v>
      </c>
      <c r="O75" s="237" t="s">
        <v>62</v>
      </c>
      <c r="P75" s="234"/>
      <c r="Q75" s="235" t="s">
        <v>20</v>
      </c>
      <c r="R75" s="234"/>
      <c r="S75" s="238" t="s">
        <v>12</v>
      </c>
      <c r="T75" s="239" t="s">
        <v>56</v>
      </c>
      <c r="U75" s="234"/>
      <c r="V75" s="235" t="s">
        <v>20</v>
      </c>
      <c r="W75" s="234"/>
      <c r="X75" s="238" t="s">
        <v>12</v>
      </c>
      <c r="Y75" s="237" t="s">
        <v>63</v>
      </c>
      <c r="Z75" s="325">
        <f t="shared" si="8"/>
        <v>0</v>
      </c>
      <c r="AA75" s="326"/>
      <c r="AB75" s="327" t="s">
        <v>11</v>
      </c>
      <c r="AC75" s="328"/>
      <c r="AD75" s="329">
        <f t="shared" si="1"/>
        <v>0</v>
      </c>
      <c r="AE75" s="330"/>
      <c r="AF75" s="331" t="s">
        <v>11</v>
      </c>
      <c r="AG75" s="332"/>
      <c r="AH75" s="313"/>
      <c r="AI75" s="127">
        <f t="shared" si="9"/>
        <v>0</v>
      </c>
      <c r="AJ75" s="128">
        <f t="shared" si="10"/>
        <v>0</v>
      </c>
      <c r="AK75" s="128">
        <f t="shared" si="11"/>
        <v>0</v>
      </c>
      <c r="AL75" s="126">
        <f t="shared" si="12"/>
        <v>0</v>
      </c>
      <c r="AM75" s="129">
        <f t="shared" si="13"/>
        <v>0</v>
      </c>
      <c r="AN75" s="304">
        <f t="shared" si="7"/>
        <v>0</v>
      </c>
    </row>
    <row r="76" spans="1:40" s="12" customFormat="1" ht="18" customHeight="1" thickBot="1">
      <c r="A76" s="11"/>
      <c r="B76" s="4"/>
      <c r="C76" s="377"/>
      <c r="D76" s="378"/>
      <c r="E76" s="311"/>
      <c r="F76" s="242"/>
      <c r="G76" s="243" t="s">
        <v>20</v>
      </c>
      <c r="H76" s="242"/>
      <c r="I76" s="244" t="s">
        <v>12</v>
      </c>
      <c r="J76" s="245" t="s">
        <v>56</v>
      </c>
      <c r="K76" s="242"/>
      <c r="L76" s="243" t="s">
        <v>20</v>
      </c>
      <c r="M76" s="242"/>
      <c r="N76" s="244" t="s">
        <v>12</v>
      </c>
      <c r="O76" s="245" t="s">
        <v>62</v>
      </c>
      <c r="P76" s="242"/>
      <c r="Q76" s="243" t="s">
        <v>20</v>
      </c>
      <c r="R76" s="242"/>
      <c r="S76" s="246" t="s">
        <v>12</v>
      </c>
      <c r="T76" s="247" t="s">
        <v>56</v>
      </c>
      <c r="U76" s="242"/>
      <c r="V76" s="243" t="s">
        <v>20</v>
      </c>
      <c r="W76" s="242"/>
      <c r="X76" s="246" t="s">
        <v>12</v>
      </c>
      <c r="Y76" s="245" t="s">
        <v>63</v>
      </c>
      <c r="Z76" s="340">
        <f t="shared" si="8"/>
        <v>0</v>
      </c>
      <c r="AA76" s="341"/>
      <c r="AB76" s="381" t="s">
        <v>11</v>
      </c>
      <c r="AC76" s="382"/>
      <c r="AD76" s="383">
        <f t="shared" si="1"/>
        <v>0</v>
      </c>
      <c r="AE76" s="384"/>
      <c r="AF76" s="379" t="s">
        <v>11</v>
      </c>
      <c r="AG76" s="380"/>
      <c r="AH76" s="313"/>
      <c r="AI76" s="127">
        <f t="shared" si="9"/>
        <v>0</v>
      </c>
      <c r="AJ76" s="128">
        <f t="shared" si="10"/>
        <v>0</v>
      </c>
      <c r="AK76" s="128">
        <f t="shared" si="11"/>
        <v>0</v>
      </c>
      <c r="AL76" s="126">
        <f t="shared" si="12"/>
        <v>0</v>
      </c>
      <c r="AM76" s="129">
        <f t="shared" si="13"/>
        <v>0</v>
      </c>
      <c r="AN76" s="304">
        <f t="shared" si="7"/>
        <v>0</v>
      </c>
    </row>
    <row r="77" spans="1:41" s="12" customFormat="1" ht="18" customHeight="1">
      <c r="A77" s="11"/>
      <c r="B77" s="13"/>
      <c r="C77" s="21"/>
      <c r="D77" s="21"/>
      <c r="E77" s="11"/>
      <c r="F77" s="31"/>
      <c r="G77" s="31"/>
      <c r="H77" s="31"/>
      <c r="I77" s="31"/>
      <c r="J77" s="24"/>
      <c r="K77" s="24"/>
      <c r="L77" s="24"/>
      <c r="M77" s="24"/>
      <c r="N77" s="24"/>
      <c r="O77" s="24"/>
      <c r="P77" s="24"/>
      <c r="Q77" s="24"/>
      <c r="R77" s="24"/>
      <c r="S77" s="24"/>
      <c r="T77" s="31"/>
      <c r="U77" s="24"/>
      <c r="V77" s="24"/>
      <c r="W77" s="24"/>
      <c r="X77" s="24"/>
      <c r="Y77" s="24"/>
      <c r="Z77" s="11"/>
      <c r="AA77" s="29"/>
      <c r="AB77" s="30"/>
      <c r="AC77" s="29"/>
      <c r="AD77" s="11"/>
      <c r="AE77" s="11"/>
      <c r="AF77" s="11"/>
      <c r="AG77" s="11"/>
      <c r="AH77" s="11"/>
      <c r="AI77" s="11"/>
      <c r="AJ77" s="11"/>
      <c r="AK77" s="11"/>
      <c r="AL77" s="20"/>
      <c r="AM77" s="21"/>
      <c r="AN77" s="22"/>
      <c r="AO77" s="11"/>
    </row>
    <row r="78" spans="1:37" s="12" customFormat="1" ht="11.25" customHeight="1">
      <c r="A78" s="11"/>
      <c r="B78" s="13"/>
      <c r="C78" s="11"/>
      <c r="D78" s="13"/>
      <c r="E78" s="11"/>
      <c r="F78" s="11"/>
      <c r="G78" s="11"/>
      <c r="H78" s="13"/>
      <c r="I78" s="11"/>
      <c r="J78" s="11"/>
      <c r="K78" s="11"/>
      <c r="L78" s="11"/>
      <c r="M78" s="11"/>
      <c r="N78" s="11"/>
      <c r="O78" s="11"/>
      <c r="P78" s="11"/>
      <c r="Q78" s="11"/>
      <c r="T78" s="11"/>
      <c r="U78" s="11"/>
      <c r="V78" s="11"/>
      <c r="W78" s="11"/>
      <c r="X78" s="11"/>
      <c r="Y78" s="11"/>
      <c r="Z78" s="11"/>
      <c r="AA78" s="11"/>
      <c r="AB78" s="11"/>
      <c r="AC78" s="11"/>
      <c r="AD78" s="11"/>
      <c r="AE78" s="11"/>
      <c r="AF78" s="11"/>
      <c r="AG78" s="11"/>
      <c r="AH78" s="11"/>
      <c r="AI78" s="11"/>
      <c r="AJ78" s="11"/>
      <c r="AK78" s="11"/>
    </row>
    <row r="79" spans="1:37" s="27" customFormat="1" ht="19.5" customHeight="1">
      <c r="A79" s="14"/>
      <c r="B79" s="8"/>
      <c r="C79" s="14"/>
      <c r="D79" s="13"/>
      <c r="E79" s="14"/>
      <c r="F79" s="14"/>
      <c r="G79" s="14"/>
      <c r="H79" s="13"/>
      <c r="I79" s="14"/>
      <c r="J79" s="14"/>
      <c r="K79" s="14"/>
      <c r="L79" s="14"/>
      <c r="M79" s="14"/>
      <c r="N79" s="14"/>
      <c r="O79" s="14"/>
      <c r="P79" s="14"/>
      <c r="Q79" s="14"/>
      <c r="T79" s="14"/>
      <c r="U79" s="14"/>
      <c r="V79" s="14"/>
      <c r="W79" s="14"/>
      <c r="X79" s="14"/>
      <c r="Y79" s="14"/>
      <c r="Z79" s="14"/>
      <c r="AA79" s="14"/>
      <c r="AB79" s="14"/>
      <c r="AC79" s="14"/>
      <c r="AD79" s="14"/>
      <c r="AE79" s="14"/>
      <c r="AF79" s="14"/>
      <c r="AG79" s="14"/>
      <c r="AH79" s="14"/>
      <c r="AI79" s="14"/>
      <c r="AJ79" s="14"/>
      <c r="AK79" s="14"/>
    </row>
    <row r="80" ht="15" customHeight="1"/>
  </sheetData>
  <sheetProtection password="CC09" sheet="1"/>
  <protectedRanges>
    <protectedRange sqref="J3 K3 L3 N3 E5 F9:AG9 W49:W76 U43:V44 Y43:Z44 F46 H46 P46 R46 C49:F76 H49:H76 K49:K76 M49:M76 P49:P76 R49:R76 U49:U76 B10:AJ39" name="範囲1"/>
  </protectedRanges>
  <mergeCells count="197">
    <mergeCell ref="AH18:AJ18"/>
    <mergeCell ref="AH29:AJ29"/>
    <mergeCell ref="AD48:AG48"/>
    <mergeCell ref="S43:T43"/>
    <mergeCell ref="B5:D5"/>
    <mergeCell ref="AH35:AJ35"/>
    <mergeCell ref="AH36:AJ36"/>
    <mergeCell ref="AH37:AJ37"/>
    <mergeCell ref="AH31:AJ31"/>
    <mergeCell ref="AH32:AJ32"/>
    <mergeCell ref="AH33:AJ33"/>
    <mergeCell ref="AH34:AJ34"/>
    <mergeCell ref="C76:D76"/>
    <mergeCell ref="AF73:AG73"/>
    <mergeCell ref="AF74:AG74"/>
    <mergeCell ref="AF76:AG76"/>
    <mergeCell ref="AF75:AG75"/>
    <mergeCell ref="C75:D75"/>
    <mergeCell ref="AB74:AC74"/>
    <mergeCell ref="AB76:AC76"/>
    <mergeCell ref="AD76:AE76"/>
    <mergeCell ref="AD74:AE74"/>
    <mergeCell ref="U3:AJ3"/>
    <mergeCell ref="J3:K3"/>
    <mergeCell ref="T4:AJ4"/>
    <mergeCell ref="F7:L7"/>
    <mergeCell ref="M7:S7"/>
    <mergeCell ref="T7:Z7"/>
    <mergeCell ref="AA7:AG7"/>
    <mergeCell ref="AH7:AJ9"/>
    <mergeCell ref="AD75:AE75"/>
    <mergeCell ref="AB75:AC75"/>
    <mergeCell ref="Z74:AA74"/>
    <mergeCell ref="Z70:AA70"/>
    <mergeCell ref="Z71:AA71"/>
    <mergeCell ref="Z72:AA72"/>
    <mergeCell ref="AD72:AE72"/>
    <mergeCell ref="AD73:AE73"/>
    <mergeCell ref="C74:D74"/>
    <mergeCell ref="C73:D73"/>
    <mergeCell ref="C68:D68"/>
    <mergeCell ref="C67:D67"/>
    <mergeCell ref="S44:T44"/>
    <mergeCell ref="U43:V43"/>
    <mergeCell ref="C69:D69"/>
    <mergeCell ref="C72:D72"/>
    <mergeCell ref="C71:D71"/>
    <mergeCell ref="C70:D70"/>
    <mergeCell ref="AH10:AJ10"/>
    <mergeCell ref="AH11:AJ11"/>
    <mergeCell ref="AH12:AJ12"/>
    <mergeCell ref="AH13:AJ13"/>
    <mergeCell ref="AF61:AG61"/>
    <mergeCell ref="D4:E4"/>
    <mergeCell ref="Y43:Z43"/>
    <mergeCell ref="U44:V44"/>
    <mergeCell ref="Y44:Z44"/>
    <mergeCell ref="U48:X48"/>
    <mergeCell ref="AH14:AJ14"/>
    <mergeCell ref="AH15:AJ15"/>
    <mergeCell ref="AH16:AJ16"/>
    <mergeCell ref="AH17:AJ17"/>
    <mergeCell ref="P48:S48"/>
    <mergeCell ref="AH19:AJ19"/>
    <mergeCell ref="AH30:AJ30"/>
    <mergeCell ref="AH39:AJ39"/>
    <mergeCell ref="AH38:AJ38"/>
    <mergeCell ref="Z48:AC48"/>
    <mergeCell ref="AB70:AC70"/>
    <mergeCell ref="AB71:AC71"/>
    <mergeCell ref="AB72:AC72"/>
    <mergeCell ref="AB73:AC73"/>
    <mergeCell ref="C48:D48"/>
    <mergeCell ref="B46:D46"/>
    <mergeCell ref="J46:K46"/>
    <mergeCell ref="L46:O46"/>
    <mergeCell ref="F48:I48"/>
    <mergeCell ref="K48:N48"/>
    <mergeCell ref="AF70:AG70"/>
    <mergeCell ref="AF71:AG71"/>
    <mergeCell ref="AD70:AE70"/>
    <mergeCell ref="AD71:AE71"/>
    <mergeCell ref="C7:C9"/>
    <mergeCell ref="Z76:AA76"/>
    <mergeCell ref="Z75:AA75"/>
    <mergeCell ref="AB67:AC67"/>
    <mergeCell ref="AB68:AC68"/>
    <mergeCell ref="AB69:AC69"/>
    <mergeCell ref="AF72:AG72"/>
    <mergeCell ref="Z67:AA67"/>
    <mergeCell ref="Z68:AA68"/>
    <mergeCell ref="AB63:AC63"/>
    <mergeCell ref="Z69:AA69"/>
    <mergeCell ref="Z65:AA65"/>
    <mergeCell ref="AB65:AC65"/>
    <mergeCell ref="AF67:AG67"/>
    <mergeCell ref="AF68:AG68"/>
    <mergeCell ref="AF69:AG69"/>
    <mergeCell ref="AD61:AE61"/>
    <mergeCell ref="AD62:AE62"/>
    <mergeCell ref="C61:D61"/>
    <mergeCell ref="Z73:AA73"/>
    <mergeCell ref="AD68:AE68"/>
    <mergeCell ref="AD67:AE67"/>
    <mergeCell ref="Z61:AA61"/>
    <mergeCell ref="AB61:AC61"/>
    <mergeCell ref="AD69:AE69"/>
    <mergeCell ref="C62:D62"/>
    <mergeCell ref="C64:D64"/>
    <mergeCell ref="Z64:AA64"/>
    <mergeCell ref="AB64:AC64"/>
    <mergeCell ref="AF64:AG64"/>
    <mergeCell ref="AD64:AE64"/>
    <mergeCell ref="Z62:AA62"/>
    <mergeCell ref="AB62:AC62"/>
    <mergeCell ref="AF62:AG62"/>
    <mergeCell ref="AF63:AG63"/>
    <mergeCell ref="AD63:AE63"/>
    <mergeCell ref="C63:D63"/>
    <mergeCell ref="Z63:AA63"/>
    <mergeCell ref="AF65:AG65"/>
    <mergeCell ref="C66:D66"/>
    <mergeCell ref="Z66:AA66"/>
    <mergeCell ref="AB66:AC66"/>
    <mergeCell ref="AF66:AG66"/>
    <mergeCell ref="AD65:AE65"/>
    <mergeCell ref="AD66:AE66"/>
    <mergeCell ref="C65:D65"/>
    <mergeCell ref="C59:D59"/>
    <mergeCell ref="C60:D60"/>
    <mergeCell ref="C53:D53"/>
    <mergeCell ref="C54:D54"/>
    <mergeCell ref="C55:D55"/>
    <mergeCell ref="C56:D56"/>
    <mergeCell ref="C57:D57"/>
    <mergeCell ref="C58:D58"/>
    <mergeCell ref="C49:D49"/>
    <mergeCell ref="C50:D50"/>
    <mergeCell ref="C51:D51"/>
    <mergeCell ref="C52:D52"/>
    <mergeCell ref="Z50:AA50"/>
    <mergeCell ref="AB50:AC50"/>
    <mergeCell ref="AD50:AE50"/>
    <mergeCell ref="AF50:AG50"/>
    <mergeCell ref="Z49:AA49"/>
    <mergeCell ref="AB49:AC49"/>
    <mergeCell ref="AD49:AE49"/>
    <mergeCell ref="AF49:AG49"/>
    <mergeCell ref="Z52:AA52"/>
    <mergeCell ref="AB52:AC52"/>
    <mergeCell ref="AD52:AE52"/>
    <mergeCell ref="AF52:AG52"/>
    <mergeCell ref="Z51:AA51"/>
    <mergeCell ref="AB51:AC51"/>
    <mergeCell ref="AD51:AE51"/>
    <mergeCell ref="AF51:AG51"/>
    <mergeCell ref="Z54:AA54"/>
    <mergeCell ref="AB54:AC54"/>
    <mergeCell ref="AD54:AE54"/>
    <mergeCell ref="AF54:AG54"/>
    <mergeCell ref="Z53:AA53"/>
    <mergeCell ref="AB53:AC53"/>
    <mergeCell ref="AD53:AE53"/>
    <mergeCell ref="AF53:AG53"/>
    <mergeCell ref="Z56:AA56"/>
    <mergeCell ref="AB56:AC56"/>
    <mergeCell ref="AD56:AE56"/>
    <mergeCell ref="AF56:AG56"/>
    <mergeCell ref="Z55:AA55"/>
    <mergeCell ref="AB55:AC55"/>
    <mergeCell ref="AD55:AE55"/>
    <mergeCell ref="AF55:AG55"/>
    <mergeCell ref="Z58:AA58"/>
    <mergeCell ref="AB58:AC58"/>
    <mergeCell ref="AD58:AE58"/>
    <mergeCell ref="AF58:AG58"/>
    <mergeCell ref="Z57:AA57"/>
    <mergeCell ref="AB57:AC57"/>
    <mergeCell ref="AD57:AE57"/>
    <mergeCell ref="AF57:AG57"/>
    <mergeCell ref="Z60:AA60"/>
    <mergeCell ref="AB60:AC60"/>
    <mergeCell ref="AD60:AE60"/>
    <mergeCell ref="AF60:AG60"/>
    <mergeCell ref="Z59:AA59"/>
    <mergeCell ref="AB59:AC59"/>
    <mergeCell ref="AD59:AE59"/>
    <mergeCell ref="AF59:AG59"/>
    <mergeCell ref="AH28:AJ28"/>
    <mergeCell ref="AH23:AJ23"/>
    <mergeCell ref="AH24:AJ24"/>
    <mergeCell ref="AH25:AJ25"/>
    <mergeCell ref="AH26:AJ26"/>
    <mergeCell ref="AH20:AJ20"/>
    <mergeCell ref="AH21:AJ21"/>
    <mergeCell ref="AH22:AJ22"/>
    <mergeCell ref="AH27:AJ27"/>
  </mergeCells>
  <printOptions horizontalCentered="1" verticalCentered="1"/>
  <pageMargins left="0.1968503937007874" right="0.1968503937007874" top="0.5905511811023623" bottom="0.1968503937007874" header="0.4330708661417323" footer="0.31496062992125984"/>
  <pageSetup blackAndWhite="1" horizontalDpi="600" verticalDpi="600" orientation="portrait" paperSize="9" scale="77" r:id="rId3"/>
  <headerFooter alignWithMargins="0">
    <oddHeader>&amp;L&amp;"ＭＳ Ｐゴシック,太字"&amp;14【シフト】シート&amp;R小規模多機能型居宅介護（予定用）</oddHeader>
  </headerFooter>
  <rowBreaks count="1" manualBreakCount="1">
    <brk id="39" max="33" man="1"/>
  </rowBreaks>
  <legacyDrawing r:id="rId2"/>
</worksheet>
</file>

<file path=xl/worksheets/sheet3.xml><?xml version="1.0" encoding="utf-8"?>
<worksheet xmlns="http://schemas.openxmlformats.org/spreadsheetml/2006/main" xmlns:r="http://schemas.openxmlformats.org/officeDocument/2006/relationships">
  <dimension ref="A1:AR122"/>
  <sheetViews>
    <sheetView zoomScale="75" zoomScaleNormal="75" zoomScaleSheetLayoutView="55" zoomScalePageLayoutView="0" workbookViewId="0" topLeftCell="E1">
      <selection activeCell="L7" sqref="L7"/>
    </sheetView>
  </sheetViews>
  <sheetFormatPr defaultColWidth="9.00390625" defaultRowHeight="13.5"/>
  <cols>
    <col min="1" max="1" width="1.4921875" style="39" customWidth="1"/>
    <col min="2" max="2" width="11.625" style="39" customWidth="1"/>
    <col min="3" max="3" width="5.50390625" style="39" bestFit="1" customWidth="1"/>
    <col min="4" max="4" width="11.625" style="39" customWidth="1"/>
    <col min="5" max="5" width="12.625" style="39" customWidth="1"/>
    <col min="6" max="6" width="15.625" style="39" customWidth="1"/>
    <col min="7" max="10" width="3.625" style="39" customWidth="1"/>
    <col min="11" max="11" width="6.00390625" style="39" customWidth="1"/>
    <col min="12" max="34" width="3.625" style="39" customWidth="1"/>
    <col min="35" max="35" width="6.625" style="39" customWidth="1"/>
    <col min="36" max="36" width="6.50390625" style="39" customWidth="1"/>
    <col min="37" max="37" width="8.125" style="39" customWidth="1"/>
    <col min="38" max="38" width="4.125" style="39" customWidth="1"/>
    <col min="39" max="39" width="5.50390625" style="40" customWidth="1"/>
    <col min="40" max="42" width="8.125" style="39" customWidth="1"/>
    <col min="43" max="16384" width="9.00390625" style="39" customWidth="1"/>
  </cols>
  <sheetData>
    <row r="1" ht="14.25">
      <c r="A1" s="38"/>
    </row>
    <row r="2" spans="1:40" ht="24.75" customHeight="1">
      <c r="A2" s="41"/>
      <c r="B2" s="42" t="s">
        <v>7</v>
      </c>
      <c r="C2" s="41"/>
      <c r="D2" s="41"/>
      <c r="E2" s="41"/>
      <c r="F2" s="41"/>
      <c r="G2" s="41"/>
      <c r="H2" s="41"/>
      <c r="I2" s="42" t="s">
        <v>27</v>
      </c>
      <c r="J2" s="417" t="str">
        <f>IF(シフト!J3="","",シフト!J3)</f>
        <v>令和</v>
      </c>
      <c r="K2" s="417"/>
      <c r="L2" s="251">
        <f>IF(シフト!L3="","",シフト!L3)</f>
      </c>
      <c r="M2" s="248" t="s">
        <v>0</v>
      </c>
      <c r="N2" s="252">
        <f>IF(シフト!N3="","",シフト!N3)</f>
      </c>
      <c r="O2" s="253" t="s">
        <v>1</v>
      </c>
      <c r="P2" s="42"/>
      <c r="Q2" s="50"/>
      <c r="R2" s="254" t="s">
        <v>88</v>
      </c>
      <c r="S2" s="36"/>
      <c r="T2" s="36"/>
      <c r="U2" s="36"/>
      <c r="V2" s="36"/>
      <c r="W2" s="402" t="str">
        <f>シフト!U3</f>
        <v>(介護予防)小規模多機能型居宅介護事業</v>
      </c>
      <c r="X2" s="402"/>
      <c r="Y2" s="402"/>
      <c r="Z2" s="402"/>
      <c r="AA2" s="402"/>
      <c r="AB2" s="402"/>
      <c r="AC2" s="402"/>
      <c r="AD2" s="402"/>
      <c r="AE2" s="402"/>
      <c r="AF2" s="402"/>
      <c r="AG2" s="402"/>
      <c r="AH2" s="402"/>
      <c r="AI2" s="402"/>
      <c r="AJ2" s="402"/>
      <c r="AK2" s="402"/>
      <c r="AL2" s="402"/>
      <c r="AM2" s="265" t="s">
        <v>33</v>
      </c>
      <c r="AN2" s="45"/>
    </row>
    <row r="3" spans="1:40" ht="24.75" customHeight="1">
      <c r="A3" s="41"/>
      <c r="B3" s="42"/>
      <c r="C3" s="36"/>
      <c r="D3" s="36"/>
      <c r="E3" s="41"/>
      <c r="F3" s="41"/>
      <c r="G3" s="41"/>
      <c r="H3" s="41"/>
      <c r="I3" s="36"/>
      <c r="J3" s="36"/>
      <c r="K3" s="36"/>
      <c r="L3" s="36"/>
      <c r="M3" s="36"/>
      <c r="N3" s="36"/>
      <c r="O3" s="36"/>
      <c r="P3" s="36"/>
      <c r="Q3" s="36"/>
      <c r="R3" s="254" t="s">
        <v>2</v>
      </c>
      <c r="S3" s="50"/>
      <c r="T3" s="50"/>
      <c r="U3" s="403">
        <f>IF(シフト!T4="","",シフト!T4)</f>
      </c>
      <c r="V3" s="403"/>
      <c r="W3" s="403"/>
      <c r="X3" s="403"/>
      <c r="Y3" s="403"/>
      <c r="Z3" s="403"/>
      <c r="AA3" s="403"/>
      <c r="AB3" s="403"/>
      <c r="AC3" s="403"/>
      <c r="AD3" s="403"/>
      <c r="AE3" s="403"/>
      <c r="AF3" s="403"/>
      <c r="AG3" s="403"/>
      <c r="AH3" s="403"/>
      <c r="AI3" s="403"/>
      <c r="AJ3" s="403"/>
      <c r="AK3" s="403"/>
      <c r="AL3" s="403"/>
      <c r="AM3" s="265" t="s">
        <v>33</v>
      </c>
      <c r="AN3" s="45"/>
    </row>
    <row r="4" spans="1:40" ht="24.75" customHeight="1">
      <c r="A4" s="41"/>
      <c r="B4" s="390" t="s">
        <v>100</v>
      </c>
      <c r="C4" s="390"/>
      <c r="D4" s="390"/>
      <c r="E4" s="260">
        <f>IF(シフト!E5="",0,シフト!E5)</f>
        <v>0</v>
      </c>
      <c r="F4" s="250" t="s">
        <v>202</v>
      </c>
      <c r="G4" s="35"/>
      <c r="H4" s="35"/>
      <c r="I4" s="34"/>
      <c r="J4" s="2"/>
      <c r="K4" s="19"/>
      <c r="L4" s="19"/>
      <c r="M4" s="19"/>
      <c r="N4" s="19"/>
      <c r="O4" s="19"/>
      <c r="P4" s="19"/>
      <c r="Q4" s="19"/>
      <c r="R4" s="19"/>
      <c r="S4" s="19"/>
      <c r="T4" s="19"/>
      <c r="U4" s="19"/>
      <c r="V4" s="34"/>
      <c r="W4" s="19"/>
      <c r="X4" s="19"/>
      <c r="Y4" s="19"/>
      <c r="Z4" s="1"/>
      <c r="AA4" s="19"/>
      <c r="AB4" s="19"/>
      <c r="AC4" s="19"/>
      <c r="AD4" s="19"/>
      <c r="AE4" s="19"/>
      <c r="AF4" s="47"/>
      <c r="AG4" s="47"/>
      <c r="AH4" s="47"/>
      <c r="AI4" s="47"/>
      <c r="AJ4" s="47"/>
      <c r="AK4" s="47"/>
      <c r="AL4" s="47"/>
      <c r="AM4" s="46"/>
      <c r="AN4" s="45"/>
    </row>
    <row r="5" spans="1:40" ht="3" customHeight="1" thickBot="1">
      <c r="A5" s="41"/>
      <c r="B5" s="34"/>
      <c r="C5" s="113"/>
      <c r="D5" s="35"/>
      <c r="E5" s="35"/>
      <c r="F5" s="35"/>
      <c r="G5" s="35"/>
      <c r="H5" s="35"/>
      <c r="I5" s="34"/>
      <c r="J5" s="2"/>
      <c r="K5" s="19"/>
      <c r="L5" s="19"/>
      <c r="M5" s="19"/>
      <c r="N5" s="19"/>
      <c r="O5" s="19"/>
      <c r="P5" s="19"/>
      <c r="Q5" s="19"/>
      <c r="R5" s="19"/>
      <c r="S5" s="19"/>
      <c r="T5" s="19"/>
      <c r="U5" s="19"/>
      <c r="V5" s="34"/>
      <c r="W5" s="19"/>
      <c r="X5" s="19"/>
      <c r="Y5" s="19"/>
      <c r="Z5" s="1"/>
      <c r="AA5" s="19"/>
      <c r="AB5" s="19"/>
      <c r="AC5" s="19"/>
      <c r="AD5" s="19"/>
      <c r="AE5" s="19"/>
      <c r="AF5" s="47"/>
      <c r="AG5" s="47"/>
      <c r="AH5" s="47"/>
      <c r="AI5" s="47"/>
      <c r="AJ5" s="47"/>
      <c r="AK5" s="47"/>
      <c r="AL5" s="47"/>
      <c r="AM5" s="46"/>
      <c r="AN5" s="45"/>
    </row>
    <row r="6" spans="1:39" ht="15" customHeight="1">
      <c r="A6" s="41"/>
      <c r="B6" s="146"/>
      <c r="C6" s="337" t="s">
        <v>89</v>
      </c>
      <c r="D6" s="147"/>
      <c r="E6" s="166"/>
      <c r="F6" s="418" t="s">
        <v>49</v>
      </c>
      <c r="G6" s="420" t="s">
        <v>50</v>
      </c>
      <c r="H6" s="421"/>
      <c r="I6" s="421"/>
      <c r="J6" s="421"/>
      <c r="K6" s="421"/>
      <c r="L6" s="421"/>
      <c r="M6" s="421"/>
      <c r="N6" s="423" t="s">
        <v>38</v>
      </c>
      <c r="O6" s="421"/>
      <c r="P6" s="421"/>
      <c r="Q6" s="421"/>
      <c r="R6" s="421"/>
      <c r="S6" s="421"/>
      <c r="T6" s="424"/>
      <c r="U6" s="423" t="s">
        <v>39</v>
      </c>
      <c r="V6" s="421"/>
      <c r="W6" s="421"/>
      <c r="X6" s="421"/>
      <c r="Y6" s="421"/>
      <c r="Z6" s="421"/>
      <c r="AA6" s="424"/>
      <c r="AB6" s="423" t="s">
        <v>40</v>
      </c>
      <c r="AC6" s="421"/>
      <c r="AD6" s="421"/>
      <c r="AE6" s="421"/>
      <c r="AF6" s="421"/>
      <c r="AG6" s="421"/>
      <c r="AH6" s="424"/>
      <c r="AI6" s="396" t="s">
        <v>51</v>
      </c>
      <c r="AJ6" s="399" t="s">
        <v>52</v>
      </c>
      <c r="AK6" s="422" t="s">
        <v>101</v>
      </c>
      <c r="AL6" s="50"/>
      <c r="AM6" s="50"/>
    </row>
    <row r="7" spans="1:39" ht="15" customHeight="1">
      <c r="A7" s="41"/>
      <c r="B7" s="148" t="s">
        <v>90</v>
      </c>
      <c r="C7" s="338"/>
      <c r="D7" s="149" t="s">
        <v>91</v>
      </c>
      <c r="E7" s="167" t="s">
        <v>8</v>
      </c>
      <c r="F7" s="419"/>
      <c r="G7" s="150">
        <v>1</v>
      </c>
      <c r="H7" s="151">
        <v>2</v>
      </c>
      <c r="I7" s="151">
        <v>3</v>
      </c>
      <c r="J7" s="151">
        <v>4</v>
      </c>
      <c r="K7" s="151">
        <v>5</v>
      </c>
      <c r="L7" s="151">
        <v>6</v>
      </c>
      <c r="M7" s="152">
        <v>7</v>
      </c>
      <c r="N7" s="153">
        <v>8</v>
      </c>
      <c r="O7" s="151">
        <v>9</v>
      </c>
      <c r="P7" s="151">
        <v>10</v>
      </c>
      <c r="Q7" s="151">
        <v>11</v>
      </c>
      <c r="R7" s="151">
        <v>12</v>
      </c>
      <c r="S7" s="151">
        <v>13</v>
      </c>
      <c r="T7" s="154">
        <v>14</v>
      </c>
      <c r="U7" s="153">
        <v>15</v>
      </c>
      <c r="V7" s="151">
        <v>16</v>
      </c>
      <c r="W7" s="151">
        <v>17</v>
      </c>
      <c r="X7" s="151">
        <v>18</v>
      </c>
      <c r="Y7" s="151">
        <v>19</v>
      </c>
      <c r="Z7" s="151">
        <v>20</v>
      </c>
      <c r="AA7" s="154">
        <v>21</v>
      </c>
      <c r="AB7" s="155">
        <v>22</v>
      </c>
      <c r="AC7" s="151">
        <v>23</v>
      </c>
      <c r="AD7" s="151">
        <v>24</v>
      </c>
      <c r="AE7" s="151">
        <v>25</v>
      </c>
      <c r="AF7" s="151">
        <v>26</v>
      </c>
      <c r="AG7" s="151">
        <v>27</v>
      </c>
      <c r="AH7" s="152">
        <v>28</v>
      </c>
      <c r="AI7" s="397"/>
      <c r="AJ7" s="400"/>
      <c r="AK7" s="422"/>
      <c r="AL7" s="50"/>
      <c r="AM7" s="50"/>
    </row>
    <row r="8" spans="1:39" ht="15" customHeight="1" thickBot="1">
      <c r="A8" s="41"/>
      <c r="B8" s="17"/>
      <c r="C8" s="339"/>
      <c r="D8" s="18"/>
      <c r="E8" s="173" t="s">
        <v>92</v>
      </c>
      <c r="F8" s="48" t="s">
        <v>53</v>
      </c>
      <c r="G8" s="70">
        <f>IF(シフト!F9="","",シフト!F9)</f>
      </c>
      <c r="H8" s="71">
        <f>IF(シフト!G9="","",シフト!G9)</f>
      </c>
      <c r="I8" s="71">
        <f>IF(シフト!H9="","",シフト!H9)</f>
      </c>
      <c r="J8" s="71">
        <f>IF(シフト!I9="","",シフト!I9)</f>
      </c>
      <c r="K8" s="71">
        <f>IF(シフト!J9="","",シフト!J9)</f>
      </c>
      <c r="L8" s="71">
        <f>IF(シフト!K9="","",シフト!K9)</f>
      </c>
      <c r="M8" s="156">
        <f>IF(シフト!L9="","",シフト!L9)</f>
      </c>
      <c r="N8" s="157">
        <f>IF(シフト!M9="","",シフト!M9)</f>
      </c>
      <c r="O8" s="71">
        <f>IF(シフト!N9="","",シフト!N9)</f>
      </c>
      <c r="P8" s="71">
        <f>IF(シフト!O9="","",シフト!O9)</f>
      </c>
      <c r="Q8" s="71">
        <f>IF(シフト!P9="","",シフト!P9)</f>
      </c>
      <c r="R8" s="71">
        <f>IF(シフト!Q9="","",シフト!Q9)</f>
      </c>
      <c r="S8" s="71">
        <f>IF(シフト!R9="","",シフト!R9)</f>
      </c>
      <c r="T8" s="72">
        <f>IF(シフト!S9="","",シフト!S9)</f>
      </c>
      <c r="U8" s="73">
        <f>IF(シフト!T9="","",シフト!T9)</f>
      </c>
      <c r="V8" s="71">
        <f>IF(シフト!U9="","",シフト!U9)</f>
      </c>
      <c r="W8" s="71">
        <f>IF(シフト!V9="","",シフト!V9)</f>
      </c>
      <c r="X8" s="71">
        <f>IF(シフト!W9="","",シフト!W9)</f>
      </c>
      <c r="Y8" s="71">
        <f>IF(シフト!X9="","",シフト!X9)</f>
      </c>
      <c r="Z8" s="71">
        <f>IF(シフト!Y9="","",シフト!Y9)</f>
      </c>
      <c r="AA8" s="156">
        <f>IF(シフト!Z9="","",シフト!Z9)</f>
      </c>
      <c r="AB8" s="157">
        <f>IF(シフト!AA9="","",シフト!AA9)</f>
      </c>
      <c r="AC8" s="71">
        <f>IF(シフト!AB9="","",シフト!AB9)</f>
      </c>
      <c r="AD8" s="71">
        <f>IF(シフト!AC9="","",シフト!AC9)</f>
      </c>
      <c r="AE8" s="71">
        <f>IF(シフト!AD9="","",シフト!AD9)</f>
      </c>
      <c r="AF8" s="71">
        <f>IF(シフト!AE9="","",シフト!AE9)</f>
      </c>
      <c r="AG8" s="71">
        <f>IF(シフト!AF9="","",シフト!AF9)</f>
      </c>
      <c r="AH8" s="71">
        <f>IF(シフト!AG9="","",シフト!AG9)</f>
      </c>
      <c r="AI8" s="398"/>
      <c r="AJ8" s="401"/>
      <c r="AK8" s="422"/>
      <c r="AL8" s="50"/>
      <c r="AM8" s="50"/>
    </row>
    <row r="9" spans="1:42" ht="18" customHeight="1">
      <c r="A9" s="41"/>
      <c r="B9" s="58">
        <f>IF(シフト!B10="","",シフト!B10)</f>
      </c>
      <c r="C9" s="56">
        <f>IF(シフト!C10="","",シフト!C10)</f>
      </c>
      <c r="D9" s="69">
        <f>IF(シフト!D10="","",シフト!D10)</f>
      </c>
      <c r="E9" s="391">
        <f>IF(シフト!E10="","",シフト!E10)</f>
      </c>
      <c r="F9" s="49" t="s">
        <v>13</v>
      </c>
      <c r="G9" s="66">
        <f aca="true" t="shared" si="0" ref="G9:AH9">VLOOKUP(G10,$AL$9:$AN$37,3,FALSE)</f>
        <v>0</v>
      </c>
      <c r="H9" s="62">
        <f t="shared" si="0"/>
        <v>0</v>
      </c>
      <c r="I9" s="62">
        <f t="shared" si="0"/>
        <v>0</v>
      </c>
      <c r="J9" s="62">
        <f t="shared" si="0"/>
        <v>0</v>
      </c>
      <c r="K9" s="62">
        <f t="shared" si="0"/>
        <v>0</v>
      </c>
      <c r="L9" s="62">
        <f t="shared" si="0"/>
        <v>0</v>
      </c>
      <c r="M9" s="199">
        <f t="shared" si="0"/>
        <v>0</v>
      </c>
      <c r="N9" s="202">
        <f t="shared" si="0"/>
        <v>0</v>
      </c>
      <c r="O9" s="203">
        <f t="shared" si="0"/>
        <v>0</v>
      </c>
      <c r="P9" s="203">
        <f t="shared" si="0"/>
        <v>0</v>
      </c>
      <c r="Q9" s="112">
        <f t="shared" si="0"/>
        <v>0</v>
      </c>
      <c r="R9" s="62">
        <f t="shared" si="0"/>
        <v>0</v>
      </c>
      <c r="S9" s="62">
        <f t="shared" si="0"/>
        <v>0</v>
      </c>
      <c r="T9" s="199">
        <f t="shared" si="0"/>
        <v>0</v>
      </c>
      <c r="U9" s="202">
        <f t="shared" si="0"/>
        <v>0</v>
      </c>
      <c r="V9" s="62">
        <f t="shared" si="0"/>
        <v>0</v>
      </c>
      <c r="W9" s="62">
        <f t="shared" si="0"/>
        <v>0</v>
      </c>
      <c r="X9" s="62">
        <f t="shared" si="0"/>
        <v>0</v>
      </c>
      <c r="Y9" s="62">
        <f t="shared" si="0"/>
        <v>0</v>
      </c>
      <c r="Z9" s="199">
        <f t="shared" si="0"/>
        <v>0</v>
      </c>
      <c r="AA9" s="218">
        <f t="shared" si="0"/>
        <v>0</v>
      </c>
      <c r="AB9" s="112">
        <f t="shared" si="0"/>
        <v>0</v>
      </c>
      <c r="AC9" s="62">
        <f t="shared" si="0"/>
        <v>0</v>
      </c>
      <c r="AD9" s="62">
        <f t="shared" si="0"/>
        <v>0</v>
      </c>
      <c r="AE9" s="62">
        <f t="shared" si="0"/>
        <v>0</v>
      </c>
      <c r="AF9" s="62">
        <f t="shared" si="0"/>
        <v>0</v>
      </c>
      <c r="AG9" s="62">
        <f t="shared" si="0"/>
        <v>0</v>
      </c>
      <c r="AH9" s="62">
        <f t="shared" si="0"/>
        <v>0</v>
      </c>
      <c r="AI9" s="63">
        <f>SUM(G9:AH9)</f>
        <v>0</v>
      </c>
      <c r="AJ9" s="183">
        <f>AI9/4</f>
        <v>0</v>
      </c>
      <c r="AK9" s="142"/>
      <c r="AL9" s="124" t="s">
        <v>35</v>
      </c>
      <c r="AM9" s="124" t="s">
        <v>10</v>
      </c>
      <c r="AN9" s="124" t="s">
        <v>18</v>
      </c>
      <c r="AO9" s="143"/>
      <c r="AP9" s="143"/>
    </row>
    <row r="10" spans="1:42" ht="14.25" hidden="1">
      <c r="A10" s="41"/>
      <c r="B10" s="53"/>
      <c r="C10" s="68"/>
      <c r="D10" s="69"/>
      <c r="E10" s="392"/>
      <c r="F10" s="49"/>
      <c r="G10" s="55">
        <f>シフト!F10</f>
        <v>0</v>
      </c>
      <c r="H10" s="54">
        <f>シフト!G10</f>
        <v>0</v>
      </c>
      <c r="I10" s="54">
        <f>シフト!H10</f>
        <v>0</v>
      </c>
      <c r="J10" s="54">
        <f>シフト!I10</f>
        <v>0</v>
      </c>
      <c r="K10" s="54">
        <f>シフト!J10</f>
        <v>0</v>
      </c>
      <c r="L10" s="54">
        <f>シフト!K10</f>
        <v>0</v>
      </c>
      <c r="M10" s="200">
        <f>シフト!L10</f>
        <v>0</v>
      </c>
      <c r="N10" s="204">
        <f>シフト!M10</f>
        <v>0</v>
      </c>
      <c r="O10" s="54">
        <f>シフト!N10</f>
        <v>0</v>
      </c>
      <c r="P10" s="54">
        <f>シフト!O10</f>
        <v>0</v>
      </c>
      <c r="Q10" s="103">
        <f>シフト!P10</f>
        <v>0</v>
      </c>
      <c r="R10" s="54">
        <f>シフト!Q10</f>
        <v>0</v>
      </c>
      <c r="S10" s="54">
        <f>シフト!R10</f>
        <v>0</v>
      </c>
      <c r="T10" s="200">
        <f>シフト!S10</f>
        <v>0</v>
      </c>
      <c r="U10" s="204">
        <f>シフト!T10</f>
        <v>0</v>
      </c>
      <c r="V10" s="54">
        <f>シフト!U10</f>
        <v>0</v>
      </c>
      <c r="W10" s="54">
        <f>シフト!V10</f>
        <v>0</v>
      </c>
      <c r="X10" s="54">
        <f>シフト!W10</f>
        <v>0</v>
      </c>
      <c r="Y10" s="54">
        <f>シフト!X10</f>
        <v>0</v>
      </c>
      <c r="Z10" s="200">
        <f>シフト!Y10</f>
        <v>0</v>
      </c>
      <c r="AA10" s="107">
        <f>シフト!Z10</f>
        <v>0</v>
      </c>
      <c r="AB10" s="103">
        <f>シフト!AA10</f>
        <v>0</v>
      </c>
      <c r="AC10" s="54">
        <f>シフト!AB10</f>
        <v>0</v>
      </c>
      <c r="AD10" s="54">
        <f>シフト!AC10</f>
        <v>0</v>
      </c>
      <c r="AE10" s="54">
        <f>シフト!AD10</f>
        <v>0</v>
      </c>
      <c r="AF10" s="54">
        <f>シフト!AE10</f>
        <v>0</v>
      </c>
      <c r="AG10" s="54">
        <f>シフト!AF10</f>
        <v>0</v>
      </c>
      <c r="AH10" s="54">
        <f>シフト!AG10</f>
        <v>0</v>
      </c>
      <c r="AI10" s="63"/>
      <c r="AJ10" s="183"/>
      <c r="AK10" s="142">
        <f>IF(AJ10&gt;=$AE$105,1,"")</f>
        <v>1</v>
      </c>
      <c r="AL10" s="124">
        <f>シフト!E49</f>
        <v>0</v>
      </c>
      <c r="AM10" s="124">
        <f>シフト!Z49</f>
        <v>0</v>
      </c>
      <c r="AN10" s="124">
        <f>シフト!AD49</f>
        <v>0</v>
      </c>
      <c r="AO10" s="143"/>
      <c r="AP10" s="143"/>
    </row>
    <row r="11" spans="1:42" ht="18" customHeight="1">
      <c r="A11" s="41"/>
      <c r="B11" s="61" t="s">
        <v>3</v>
      </c>
      <c r="C11" s="65" t="s">
        <v>3</v>
      </c>
      <c r="D11" s="59"/>
      <c r="E11" s="393"/>
      <c r="F11" s="49" t="s">
        <v>25</v>
      </c>
      <c r="G11" s="55">
        <f aca="true" t="shared" si="1" ref="G11:AH11">VLOOKUP(G10,$AL$9:$AN$37,2,FALSE)</f>
        <v>0</v>
      </c>
      <c r="H11" s="54">
        <f t="shared" si="1"/>
        <v>0</v>
      </c>
      <c r="I11" s="54">
        <f t="shared" si="1"/>
        <v>0</v>
      </c>
      <c r="J11" s="54">
        <f t="shared" si="1"/>
        <v>0</v>
      </c>
      <c r="K11" s="54">
        <f t="shared" si="1"/>
        <v>0</v>
      </c>
      <c r="L11" s="54">
        <f t="shared" si="1"/>
        <v>0</v>
      </c>
      <c r="M11" s="200">
        <f t="shared" si="1"/>
        <v>0</v>
      </c>
      <c r="N11" s="204">
        <f t="shared" si="1"/>
        <v>0</v>
      </c>
      <c r="O11" s="54">
        <f t="shared" si="1"/>
        <v>0</v>
      </c>
      <c r="P11" s="54">
        <f t="shared" si="1"/>
        <v>0</v>
      </c>
      <c r="Q11" s="103">
        <f t="shared" si="1"/>
        <v>0</v>
      </c>
      <c r="R11" s="54">
        <f t="shared" si="1"/>
        <v>0</v>
      </c>
      <c r="S11" s="54">
        <f t="shared" si="1"/>
        <v>0</v>
      </c>
      <c r="T11" s="200">
        <f t="shared" si="1"/>
        <v>0</v>
      </c>
      <c r="U11" s="204">
        <f t="shared" si="1"/>
        <v>0</v>
      </c>
      <c r="V11" s="54">
        <f t="shared" si="1"/>
        <v>0</v>
      </c>
      <c r="W11" s="54">
        <f t="shared" si="1"/>
        <v>0</v>
      </c>
      <c r="X11" s="54">
        <f t="shared" si="1"/>
        <v>0</v>
      </c>
      <c r="Y11" s="54">
        <f t="shared" si="1"/>
        <v>0</v>
      </c>
      <c r="Z11" s="200">
        <f t="shared" si="1"/>
        <v>0</v>
      </c>
      <c r="AA11" s="107">
        <f t="shared" si="1"/>
        <v>0</v>
      </c>
      <c r="AB11" s="103">
        <f t="shared" si="1"/>
        <v>0</v>
      </c>
      <c r="AC11" s="54">
        <f t="shared" si="1"/>
        <v>0</v>
      </c>
      <c r="AD11" s="54">
        <f t="shared" si="1"/>
        <v>0</v>
      </c>
      <c r="AE11" s="54">
        <f t="shared" si="1"/>
        <v>0</v>
      </c>
      <c r="AF11" s="54">
        <f t="shared" si="1"/>
        <v>0</v>
      </c>
      <c r="AG11" s="54">
        <f t="shared" si="1"/>
        <v>0</v>
      </c>
      <c r="AH11" s="54">
        <f t="shared" si="1"/>
        <v>0</v>
      </c>
      <c r="AI11" s="60">
        <f>SUM(G11:AH11)</f>
        <v>0</v>
      </c>
      <c r="AJ11" s="183">
        <f>AI11/4</f>
        <v>0</v>
      </c>
      <c r="AK11" s="142">
        <f>IF(AJ11&gt;=$AE$106,1,"")</f>
        <v>1</v>
      </c>
      <c r="AL11" s="124">
        <f>シフト!E50</f>
        <v>0</v>
      </c>
      <c r="AM11" s="124">
        <f>シフト!Z50</f>
        <v>0</v>
      </c>
      <c r="AN11" s="124">
        <f>シフト!AD50</f>
        <v>0</v>
      </c>
      <c r="AO11" s="143"/>
      <c r="AP11" s="143"/>
    </row>
    <row r="12" spans="1:42" ht="14.25">
      <c r="A12" s="41"/>
      <c r="B12" s="53">
        <f>IF(シフト!B11="","",シフト!B11)</f>
      </c>
      <c r="C12" s="56">
        <f>IF(シフト!C11="","",シフト!C11)</f>
      </c>
      <c r="D12" s="57">
        <f>IF(シフト!D11="","",シフト!D11)</f>
      </c>
      <c r="E12" s="391">
        <f>IF(シフト!E11="","",シフト!E11)</f>
      </c>
      <c r="F12" s="49" t="s">
        <v>13</v>
      </c>
      <c r="G12" s="66">
        <f aca="true" t="shared" si="2" ref="G12:AH12">VLOOKUP(G13,$AL$9:$AN$37,3,FALSE)</f>
        <v>0</v>
      </c>
      <c r="H12" s="62">
        <f t="shared" si="2"/>
        <v>0</v>
      </c>
      <c r="I12" s="62">
        <f t="shared" si="2"/>
        <v>0</v>
      </c>
      <c r="J12" s="62">
        <f t="shared" si="2"/>
        <v>0</v>
      </c>
      <c r="K12" s="62">
        <f t="shared" si="2"/>
        <v>0</v>
      </c>
      <c r="L12" s="62">
        <f t="shared" si="2"/>
        <v>0</v>
      </c>
      <c r="M12" s="199">
        <f t="shared" si="2"/>
        <v>0</v>
      </c>
      <c r="N12" s="205">
        <f t="shared" si="2"/>
        <v>0</v>
      </c>
      <c r="O12" s="62">
        <f t="shared" si="2"/>
        <v>0</v>
      </c>
      <c r="P12" s="62">
        <f t="shared" si="2"/>
        <v>0</v>
      </c>
      <c r="Q12" s="112">
        <f t="shared" si="2"/>
        <v>0</v>
      </c>
      <c r="R12" s="62">
        <f t="shared" si="2"/>
        <v>0</v>
      </c>
      <c r="S12" s="62">
        <f t="shared" si="2"/>
        <v>0</v>
      </c>
      <c r="T12" s="199">
        <f t="shared" si="2"/>
        <v>0</v>
      </c>
      <c r="U12" s="205">
        <f t="shared" si="2"/>
        <v>0</v>
      </c>
      <c r="V12" s="62">
        <f t="shared" si="2"/>
        <v>0</v>
      </c>
      <c r="W12" s="62">
        <f t="shared" si="2"/>
        <v>0</v>
      </c>
      <c r="X12" s="62">
        <f t="shared" si="2"/>
        <v>0</v>
      </c>
      <c r="Y12" s="62">
        <f t="shared" si="2"/>
        <v>0</v>
      </c>
      <c r="Z12" s="199">
        <f t="shared" si="2"/>
        <v>0</v>
      </c>
      <c r="AA12" s="111">
        <f t="shared" si="2"/>
        <v>0</v>
      </c>
      <c r="AB12" s="112">
        <f t="shared" si="2"/>
        <v>0</v>
      </c>
      <c r="AC12" s="62">
        <f t="shared" si="2"/>
        <v>0</v>
      </c>
      <c r="AD12" s="62">
        <f t="shared" si="2"/>
        <v>0</v>
      </c>
      <c r="AE12" s="62">
        <f t="shared" si="2"/>
        <v>0</v>
      </c>
      <c r="AF12" s="62">
        <f t="shared" si="2"/>
        <v>0</v>
      </c>
      <c r="AG12" s="62">
        <f t="shared" si="2"/>
        <v>0</v>
      </c>
      <c r="AH12" s="62">
        <f t="shared" si="2"/>
        <v>0</v>
      </c>
      <c r="AI12" s="63">
        <f>SUM(G12:AH12)</f>
        <v>0</v>
      </c>
      <c r="AJ12" s="183">
        <f>AI12/4</f>
        <v>0</v>
      </c>
      <c r="AK12" s="142"/>
      <c r="AL12" s="124">
        <f>シフト!E51</f>
        <v>0</v>
      </c>
      <c r="AM12" s="124">
        <f>シフト!Z51</f>
        <v>0</v>
      </c>
      <c r="AN12" s="124">
        <f>シフト!AD51</f>
        <v>0</v>
      </c>
      <c r="AO12" s="143"/>
      <c r="AP12" s="143"/>
    </row>
    <row r="13" spans="1:42" ht="14.25" hidden="1">
      <c r="A13" s="41"/>
      <c r="B13" s="53"/>
      <c r="C13" s="83"/>
      <c r="D13" s="69"/>
      <c r="E13" s="392"/>
      <c r="F13" s="49"/>
      <c r="G13" s="55">
        <f>シフト!F11</f>
        <v>0</v>
      </c>
      <c r="H13" s="54">
        <f>シフト!G11</f>
        <v>0</v>
      </c>
      <c r="I13" s="54">
        <f>シフト!H11</f>
        <v>0</v>
      </c>
      <c r="J13" s="54">
        <f>シフト!I11</f>
        <v>0</v>
      </c>
      <c r="K13" s="54">
        <f>シフト!J11</f>
        <v>0</v>
      </c>
      <c r="L13" s="54">
        <f>シフト!K11</f>
        <v>0</v>
      </c>
      <c r="M13" s="200">
        <f>シフト!L11</f>
        <v>0</v>
      </c>
      <c r="N13" s="204">
        <f>シフト!M11</f>
        <v>0</v>
      </c>
      <c r="O13" s="54">
        <f>シフト!N11</f>
        <v>0</v>
      </c>
      <c r="P13" s="54">
        <f>シフト!O11</f>
        <v>0</v>
      </c>
      <c r="Q13" s="103">
        <f>シフト!P11</f>
        <v>0</v>
      </c>
      <c r="R13" s="54">
        <f>シフト!Q11</f>
        <v>0</v>
      </c>
      <c r="S13" s="54">
        <f>シフト!R11</f>
        <v>0</v>
      </c>
      <c r="T13" s="200">
        <f>シフト!S11</f>
        <v>0</v>
      </c>
      <c r="U13" s="204">
        <f>シフト!T11</f>
        <v>0</v>
      </c>
      <c r="V13" s="54">
        <f>シフト!U11</f>
        <v>0</v>
      </c>
      <c r="W13" s="54">
        <f>シフト!V11</f>
        <v>0</v>
      </c>
      <c r="X13" s="54">
        <f>シフト!W11</f>
        <v>0</v>
      </c>
      <c r="Y13" s="54">
        <f>シフト!X11</f>
        <v>0</v>
      </c>
      <c r="Z13" s="200">
        <f>シフト!Y11</f>
        <v>0</v>
      </c>
      <c r="AA13" s="107">
        <f>シフト!Z11</f>
        <v>0</v>
      </c>
      <c r="AB13" s="103">
        <f>シフト!AA11</f>
        <v>0</v>
      </c>
      <c r="AC13" s="54">
        <f>シフト!AB11</f>
        <v>0</v>
      </c>
      <c r="AD13" s="54">
        <f>シフト!AC11</f>
        <v>0</v>
      </c>
      <c r="AE13" s="54">
        <f>シフト!AD11</f>
        <v>0</v>
      </c>
      <c r="AF13" s="54">
        <f>シフト!AE11</f>
        <v>0</v>
      </c>
      <c r="AG13" s="54">
        <f>シフト!AF11</f>
        <v>0</v>
      </c>
      <c r="AH13" s="54">
        <f>シフト!AG11</f>
        <v>0</v>
      </c>
      <c r="AI13" s="63"/>
      <c r="AJ13" s="183"/>
      <c r="AK13" s="142">
        <f>IF(AJ13&gt;=$AE$105,1,"")</f>
        <v>1</v>
      </c>
      <c r="AL13" s="124">
        <f>シフト!E52</f>
        <v>0</v>
      </c>
      <c r="AM13" s="124">
        <f>シフト!Z52</f>
        <v>0</v>
      </c>
      <c r="AN13" s="124">
        <f>シフト!AD52</f>
        <v>0</v>
      </c>
      <c r="AO13" s="143"/>
      <c r="AP13" s="143"/>
    </row>
    <row r="14" spans="1:42" ht="18" customHeight="1">
      <c r="A14" s="41"/>
      <c r="B14" s="61" t="s">
        <v>34</v>
      </c>
      <c r="C14" s="65" t="s">
        <v>30</v>
      </c>
      <c r="D14" s="59"/>
      <c r="E14" s="393"/>
      <c r="F14" s="49" t="s">
        <v>25</v>
      </c>
      <c r="G14" s="55">
        <f aca="true" t="shared" si="3" ref="G14:AH14">VLOOKUP(G13,$AL$9:$AN$37,2,FALSE)</f>
        <v>0</v>
      </c>
      <c r="H14" s="54">
        <f t="shared" si="3"/>
        <v>0</v>
      </c>
      <c r="I14" s="54">
        <f t="shared" si="3"/>
        <v>0</v>
      </c>
      <c r="J14" s="54">
        <f t="shared" si="3"/>
        <v>0</v>
      </c>
      <c r="K14" s="54">
        <f t="shared" si="3"/>
        <v>0</v>
      </c>
      <c r="L14" s="54">
        <f t="shared" si="3"/>
        <v>0</v>
      </c>
      <c r="M14" s="200">
        <f t="shared" si="3"/>
        <v>0</v>
      </c>
      <c r="N14" s="204">
        <f t="shared" si="3"/>
        <v>0</v>
      </c>
      <c r="O14" s="54">
        <f t="shared" si="3"/>
        <v>0</v>
      </c>
      <c r="P14" s="54">
        <f t="shared" si="3"/>
        <v>0</v>
      </c>
      <c r="Q14" s="103">
        <f t="shared" si="3"/>
        <v>0</v>
      </c>
      <c r="R14" s="54">
        <f t="shared" si="3"/>
        <v>0</v>
      </c>
      <c r="S14" s="54">
        <f t="shared" si="3"/>
        <v>0</v>
      </c>
      <c r="T14" s="200">
        <f t="shared" si="3"/>
        <v>0</v>
      </c>
      <c r="U14" s="204">
        <f t="shared" si="3"/>
        <v>0</v>
      </c>
      <c r="V14" s="54">
        <f t="shared" si="3"/>
        <v>0</v>
      </c>
      <c r="W14" s="54">
        <f t="shared" si="3"/>
        <v>0</v>
      </c>
      <c r="X14" s="54">
        <f t="shared" si="3"/>
        <v>0</v>
      </c>
      <c r="Y14" s="54">
        <f t="shared" si="3"/>
        <v>0</v>
      </c>
      <c r="Z14" s="200">
        <f t="shared" si="3"/>
        <v>0</v>
      </c>
      <c r="AA14" s="107">
        <f t="shared" si="3"/>
        <v>0</v>
      </c>
      <c r="AB14" s="103">
        <f t="shared" si="3"/>
        <v>0</v>
      </c>
      <c r="AC14" s="54">
        <f t="shared" si="3"/>
        <v>0</v>
      </c>
      <c r="AD14" s="54">
        <f t="shared" si="3"/>
        <v>0</v>
      </c>
      <c r="AE14" s="54">
        <f t="shared" si="3"/>
        <v>0</v>
      </c>
      <c r="AF14" s="54">
        <f t="shared" si="3"/>
        <v>0</v>
      </c>
      <c r="AG14" s="54">
        <f t="shared" si="3"/>
        <v>0</v>
      </c>
      <c r="AH14" s="54">
        <f t="shared" si="3"/>
        <v>0</v>
      </c>
      <c r="AI14" s="60">
        <f>SUM(G14:AH14)</f>
        <v>0</v>
      </c>
      <c r="AJ14" s="183">
        <f>AI14/4</f>
        <v>0</v>
      </c>
      <c r="AK14" s="142">
        <f>IF(AJ14&gt;=$AE$106,1,"")</f>
        <v>1</v>
      </c>
      <c r="AL14" s="124">
        <f>シフト!E53</f>
        <v>0</v>
      </c>
      <c r="AM14" s="124">
        <f>シフト!Z53</f>
        <v>0</v>
      </c>
      <c r="AN14" s="124">
        <f>シフト!AD53</f>
        <v>0</v>
      </c>
      <c r="AO14" s="143"/>
      <c r="AP14" s="143"/>
    </row>
    <row r="15" spans="1:42" ht="18" customHeight="1">
      <c r="A15" s="41"/>
      <c r="B15" s="53">
        <f>IF(シフト!B12="","",シフト!B12)</f>
      </c>
      <c r="C15" s="56">
        <f>IF(シフト!C12="","",シフト!C12)</f>
      </c>
      <c r="D15" s="57">
        <f>IF(シフト!D12="","",シフト!D12)</f>
      </c>
      <c r="E15" s="391">
        <f>IF(シフト!E12="","",シフト!E12)</f>
      </c>
      <c r="F15" s="49" t="s">
        <v>13</v>
      </c>
      <c r="G15" s="66">
        <f aca="true" t="shared" si="4" ref="G15:AH15">VLOOKUP(G16,$AL$9:$AN$37,3,FALSE)</f>
        <v>0</v>
      </c>
      <c r="H15" s="62">
        <f t="shared" si="4"/>
        <v>0</v>
      </c>
      <c r="I15" s="62">
        <f t="shared" si="4"/>
        <v>0</v>
      </c>
      <c r="J15" s="62">
        <f t="shared" si="4"/>
        <v>0</v>
      </c>
      <c r="K15" s="62">
        <f t="shared" si="4"/>
        <v>0</v>
      </c>
      <c r="L15" s="62">
        <f t="shared" si="4"/>
        <v>0</v>
      </c>
      <c r="M15" s="199">
        <f t="shared" si="4"/>
        <v>0</v>
      </c>
      <c r="N15" s="205">
        <f t="shared" si="4"/>
        <v>0</v>
      </c>
      <c r="O15" s="62">
        <f t="shared" si="4"/>
        <v>0</v>
      </c>
      <c r="P15" s="62">
        <f t="shared" si="4"/>
        <v>0</v>
      </c>
      <c r="Q15" s="112">
        <f t="shared" si="4"/>
        <v>0</v>
      </c>
      <c r="R15" s="62">
        <f t="shared" si="4"/>
        <v>0</v>
      </c>
      <c r="S15" s="62">
        <f t="shared" si="4"/>
        <v>0</v>
      </c>
      <c r="T15" s="199">
        <f t="shared" si="4"/>
        <v>0</v>
      </c>
      <c r="U15" s="205">
        <f t="shared" si="4"/>
        <v>0</v>
      </c>
      <c r="V15" s="62">
        <f t="shared" si="4"/>
        <v>0</v>
      </c>
      <c r="W15" s="62">
        <f t="shared" si="4"/>
        <v>0</v>
      </c>
      <c r="X15" s="62">
        <f t="shared" si="4"/>
        <v>0</v>
      </c>
      <c r="Y15" s="62">
        <f t="shared" si="4"/>
        <v>0</v>
      </c>
      <c r="Z15" s="199">
        <f t="shared" si="4"/>
        <v>0</v>
      </c>
      <c r="AA15" s="111">
        <f t="shared" si="4"/>
        <v>0</v>
      </c>
      <c r="AB15" s="112">
        <f t="shared" si="4"/>
        <v>0</v>
      </c>
      <c r="AC15" s="62">
        <f t="shared" si="4"/>
        <v>0</v>
      </c>
      <c r="AD15" s="62">
        <f t="shared" si="4"/>
        <v>0</v>
      </c>
      <c r="AE15" s="62">
        <f t="shared" si="4"/>
        <v>0</v>
      </c>
      <c r="AF15" s="62">
        <f t="shared" si="4"/>
        <v>0</v>
      </c>
      <c r="AG15" s="62">
        <f t="shared" si="4"/>
        <v>0</v>
      </c>
      <c r="AH15" s="62">
        <f t="shared" si="4"/>
        <v>0</v>
      </c>
      <c r="AI15" s="63">
        <f>SUM(G15:AH15)</f>
        <v>0</v>
      </c>
      <c r="AJ15" s="183">
        <f>AI15/4</f>
        <v>0</v>
      </c>
      <c r="AK15" s="142"/>
      <c r="AL15" s="124">
        <f>シフト!E54</f>
        <v>0</v>
      </c>
      <c r="AM15" s="124">
        <f>シフト!Z54</f>
        <v>0</v>
      </c>
      <c r="AN15" s="124">
        <f>シフト!AD54</f>
        <v>0</v>
      </c>
      <c r="AO15" s="143"/>
      <c r="AP15" s="143"/>
    </row>
    <row r="16" spans="1:42" ht="14.25" hidden="1">
      <c r="A16" s="41"/>
      <c r="B16" s="53"/>
      <c r="C16" s="83"/>
      <c r="D16" s="69"/>
      <c r="E16" s="392"/>
      <c r="F16" s="49"/>
      <c r="G16" s="55">
        <f>シフト!F12</f>
        <v>0</v>
      </c>
      <c r="H16" s="54">
        <f>シフト!G12</f>
        <v>0</v>
      </c>
      <c r="I16" s="54">
        <f>シフト!H12</f>
        <v>0</v>
      </c>
      <c r="J16" s="54">
        <f>シフト!I12</f>
        <v>0</v>
      </c>
      <c r="K16" s="54">
        <f>シフト!J12</f>
        <v>0</v>
      </c>
      <c r="L16" s="54">
        <f>シフト!K12</f>
        <v>0</v>
      </c>
      <c r="M16" s="200">
        <f>シフト!L12</f>
        <v>0</v>
      </c>
      <c r="N16" s="204">
        <f>シフト!M12</f>
        <v>0</v>
      </c>
      <c r="O16" s="54">
        <f>シフト!N12</f>
        <v>0</v>
      </c>
      <c r="P16" s="54">
        <f>シフト!O12</f>
        <v>0</v>
      </c>
      <c r="Q16" s="103">
        <f>シフト!P12</f>
        <v>0</v>
      </c>
      <c r="R16" s="54">
        <f>シフト!Q12</f>
        <v>0</v>
      </c>
      <c r="S16" s="54">
        <f>シフト!R12</f>
        <v>0</v>
      </c>
      <c r="T16" s="200">
        <f>シフト!S12</f>
        <v>0</v>
      </c>
      <c r="U16" s="204">
        <f>シフト!T12</f>
        <v>0</v>
      </c>
      <c r="V16" s="54">
        <f>シフト!U12</f>
        <v>0</v>
      </c>
      <c r="W16" s="54">
        <f>シフト!V12</f>
        <v>0</v>
      </c>
      <c r="X16" s="54">
        <f>シフト!W12</f>
        <v>0</v>
      </c>
      <c r="Y16" s="54">
        <f>シフト!X12</f>
        <v>0</v>
      </c>
      <c r="Z16" s="200">
        <f>シフト!Y12</f>
        <v>0</v>
      </c>
      <c r="AA16" s="107">
        <f>シフト!Z12</f>
        <v>0</v>
      </c>
      <c r="AB16" s="103">
        <f>シフト!AA12</f>
        <v>0</v>
      </c>
      <c r="AC16" s="54">
        <f>シフト!AB12</f>
        <v>0</v>
      </c>
      <c r="AD16" s="54">
        <f>シフト!AC12</f>
        <v>0</v>
      </c>
      <c r="AE16" s="54">
        <f>シフト!AD12</f>
        <v>0</v>
      </c>
      <c r="AF16" s="54">
        <f>シフト!AE12</f>
        <v>0</v>
      </c>
      <c r="AG16" s="54">
        <f>シフト!AF12</f>
        <v>0</v>
      </c>
      <c r="AH16" s="54">
        <f>シフト!AG12</f>
        <v>0</v>
      </c>
      <c r="AI16" s="63"/>
      <c r="AJ16" s="183"/>
      <c r="AK16" s="142">
        <f>IF(AJ16&gt;=$AE$105,1,"")</f>
        <v>1</v>
      </c>
      <c r="AL16" s="124">
        <f>シフト!E55</f>
        <v>0</v>
      </c>
      <c r="AM16" s="124">
        <f>シフト!Z55</f>
        <v>0</v>
      </c>
      <c r="AN16" s="124">
        <f>シフト!AD55</f>
        <v>0</v>
      </c>
      <c r="AO16" s="143"/>
      <c r="AP16" s="143"/>
    </row>
    <row r="17" spans="1:42" ht="18" customHeight="1">
      <c r="A17" s="41"/>
      <c r="B17" s="61" t="s">
        <v>34</v>
      </c>
      <c r="C17" s="65" t="s">
        <v>30</v>
      </c>
      <c r="D17" s="59"/>
      <c r="E17" s="393"/>
      <c r="F17" s="49" t="s">
        <v>25</v>
      </c>
      <c r="G17" s="55">
        <f aca="true" t="shared" si="5" ref="G17:AH17">VLOOKUP(G16,$AL$9:$AN$37,2,FALSE)</f>
        <v>0</v>
      </c>
      <c r="H17" s="54">
        <f t="shared" si="5"/>
        <v>0</v>
      </c>
      <c r="I17" s="54">
        <f t="shared" si="5"/>
        <v>0</v>
      </c>
      <c r="J17" s="54">
        <f t="shared" si="5"/>
        <v>0</v>
      </c>
      <c r="K17" s="54">
        <f t="shared" si="5"/>
        <v>0</v>
      </c>
      <c r="L17" s="54">
        <f t="shared" si="5"/>
        <v>0</v>
      </c>
      <c r="M17" s="200">
        <f t="shared" si="5"/>
        <v>0</v>
      </c>
      <c r="N17" s="204">
        <f t="shared" si="5"/>
        <v>0</v>
      </c>
      <c r="O17" s="54">
        <f t="shared" si="5"/>
        <v>0</v>
      </c>
      <c r="P17" s="54">
        <f t="shared" si="5"/>
        <v>0</v>
      </c>
      <c r="Q17" s="103">
        <f t="shared" si="5"/>
        <v>0</v>
      </c>
      <c r="R17" s="54">
        <f t="shared" si="5"/>
        <v>0</v>
      </c>
      <c r="S17" s="54">
        <f t="shared" si="5"/>
        <v>0</v>
      </c>
      <c r="T17" s="200">
        <f t="shared" si="5"/>
        <v>0</v>
      </c>
      <c r="U17" s="204">
        <f t="shared" si="5"/>
        <v>0</v>
      </c>
      <c r="V17" s="54">
        <f t="shared" si="5"/>
        <v>0</v>
      </c>
      <c r="W17" s="54">
        <f t="shared" si="5"/>
        <v>0</v>
      </c>
      <c r="X17" s="54">
        <f t="shared" si="5"/>
        <v>0</v>
      </c>
      <c r="Y17" s="54">
        <f t="shared" si="5"/>
        <v>0</v>
      </c>
      <c r="Z17" s="200">
        <f t="shared" si="5"/>
        <v>0</v>
      </c>
      <c r="AA17" s="107">
        <f t="shared" si="5"/>
        <v>0</v>
      </c>
      <c r="AB17" s="103">
        <f t="shared" si="5"/>
        <v>0</v>
      </c>
      <c r="AC17" s="54">
        <f t="shared" si="5"/>
        <v>0</v>
      </c>
      <c r="AD17" s="54">
        <f t="shared" si="5"/>
        <v>0</v>
      </c>
      <c r="AE17" s="54">
        <f t="shared" si="5"/>
        <v>0</v>
      </c>
      <c r="AF17" s="54">
        <f t="shared" si="5"/>
        <v>0</v>
      </c>
      <c r="AG17" s="54">
        <f t="shared" si="5"/>
        <v>0</v>
      </c>
      <c r="AH17" s="54">
        <f t="shared" si="5"/>
        <v>0</v>
      </c>
      <c r="AI17" s="60">
        <f>SUM(G17:AH17)</f>
        <v>0</v>
      </c>
      <c r="AJ17" s="183">
        <f>AI17/4</f>
        <v>0</v>
      </c>
      <c r="AK17" s="142">
        <f>IF(AJ17&gt;=$AE$106,1,"")</f>
        <v>1</v>
      </c>
      <c r="AL17" s="124">
        <f>シフト!E56</f>
        <v>0</v>
      </c>
      <c r="AM17" s="124">
        <f>シフト!Z56</f>
        <v>0</v>
      </c>
      <c r="AN17" s="124">
        <f>シフト!AD56</f>
        <v>0</v>
      </c>
      <c r="AO17" s="143"/>
      <c r="AP17" s="143"/>
    </row>
    <row r="18" spans="1:42" ht="18" customHeight="1">
      <c r="A18" s="41"/>
      <c r="B18" s="53">
        <f>IF(シフト!B13="","",シフト!B13)</f>
      </c>
      <c r="C18" s="56">
        <f>IF(シフト!C13="","",シフト!C13)</f>
      </c>
      <c r="D18" s="57">
        <f>IF(シフト!D13="","",シフト!D13)</f>
      </c>
      <c r="E18" s="391">
        <f>IF(シフト!E13="","",シフト!E13)</f>
      </c>
      <c r="F18" s="49" t="s">
        <v>13</v>
      </c>
      <c r="G18" s="66">
        <f aca="true" t="shared" si="6" ref="G18:AH18">VLOOKUP(G19,$AL$9:$AN$37,3,FALSE)</f>
        <v>0</v>
      </c>
      <c r="H18" s="62">
        <f t="shared" si="6"/>
        <v>0</v>
      </c>
      <c r="I18" s="62">
        <f t="shared" si="6"/>
        <v>0</v>
      </c>
      <c r="J18" s="62">
        <f t="shared" si="6"/>
        <v>0</v>
      </c>
      <c r="K18" s="62">
        <f t="shared" si="6"/>
        <v>0</v>
      </c>
      <c r="L18" s="62">
        <f t="shared" si="6"/>
        <v>0</v>
      </c>
      <c r="M18" s="199">
        <f t="shared" si="6"/>
        <v>0</v>
      </c>
      <c r="N18" s="205">
        <f t="shared" si="6"/>
        <v>0</v>
      </c>
      <c r="O18" s="62">
        <f t="shared" si="6"/>
        <v>0</v>
      </c>
      <c r="P18" s="62">
        <f t="shared" si="6"/>
        <v>0</v>
      </c>
      <c r="Q18" s="112">
        <f t="shared" si="6"/>
        <v>0</v>
      </c>
      <c r="R18" s="62">
        <f t="shared" si="6"/>
        <v>0</v>
      </c>
      <c r="S18" s="62">
        <f t="shared" si="6"/>
        <v>0</v>
      </c>
      <c r="T18" s="199">
        <f t="shared" si="6"/>
        <v>0</v>
      </c>
      <c r="U18" s="205">
        <f t="shared" si="6"/>
        <v>0</v>
      </c>
      <c r="V18" s="62">
        <f t="shared" si="6"/>
        <v>0</v>
      </c>
      <c r="W18" s="62">
        <f t="shared" si="6"/>
        <v>0</v>
      </c>
      <c r="X18" s="62">
        <f t="shared" si="6"/>
        <v>0</v>
      </c>
      <c r="Y18" s="62">
        <f t="shared" si="6"/>
        <v>0</v>
      </c>
      <c r="Z18" s="199">
        <f t="shared" si="6"/>
        <v>0</v>
      </c>
      <c r="AA18" s="111">
        <f t="shared" si="6"/>
        <v>0</v>
      </c>
      <c r="AB18" s="112">
        <f t="shared" si="6"/>
        <v>0</v>
      </c>
      <c r="AC18" s="62">
        <f t="shared" si="6"/>
        <v>0</v>
      </c>
      <c r="AD18" s="62">
        <f t="shared" si="6"/>
        <v>0</v>
      </c>
      <c r="AE18" s="62">
        <f t="shared" si="6"/>
        <v>0</v>
      </c>
      <c r="AF18" s="62">
        <f t="shared" si="6"/>
        <v>0</v>
      </c>
      <c r="AG18" s="62">
        <f t="shared" si="6"/>
        <v>0</v>
      </c>
      <c r="AH18" s="62">
        <f t="shared" si="6"/>
        <v>0</v>
      </c>
      <c r="AI18" s="63">
        <f>SUM(G18:AH18)</f>
        <v>0</v>
      </c>
      <c r="AJ18" s="183">
        <f>AI18/4</f>
        <v>0</v>
      </c>
      <c r="AK18" s="142"/>
      <c r="AL18" s="124">
        <f>シフト!E57</f>
        <v>0</v>
      </c>
      <c r="AM18" s="124">
        <f>シフト!Z57</f>
        <v>0</v>
      </c>
      <c r="AN18" s="124">
        <f>シフト!AD57</f>
        <v>0</v>
      </c>
      <c r="AO18" s="143"/>
      <c r="AP18" s="143"/>
    </row>
    <row r="19" spans="1:42" ht="14.25" hidden="1">
      <c r="A19" s="41"/>
      <c r="B19" s="53"/>
      <c r="C19" s="83"/>
      <c r="D19" s="69"/>
      <c r="E19" s="392"/>
      <c r="F19" s="49"/>
      <c r="G19" s="55">
        <f>シフト!F13</f>
        <v>0</v>
      </c>
      <c r="H19" s="54">
        <f>シフト!G13</f>
        <v>0</v>
      </c>
      <c r="I19" s="54">
        <f>シフト!H13</f>
        <v>0</v>
      </c>
      <c r="J19" s="54">
        <f>シフト!I13</f>
        <v>0</v>
      </c>
      <c r="K19" s="54">
        <f>シフト!J13</f>
        <v>0</v>
      </c>
      <c r="L19" s="54">
        <f>シフト!K13</f>
        <v>0</v>
      </c>
      <c r="M19" s="200">
        <f>シフト!L13</f>
        <v>0</v>
      </c>
      <c r="N19" s="204">
        <f>シフト!M13</f>
        <v>0</v>
      </c>
      <c r="O19" s="54">
        <f>シフト!N13</f>
        <v>0</v>
      </c>
      <c r="P19" s="54">
        <f>シフト!O13</f>
        <v>0</v>
      </c>
      <c r="Q19" s="103">
        <f>シフト!P13</f>
        <v>0</v>
      </c>
      <c r="R19" s="54">
        <f>シフト!Q13</f>
        <v>0</v>
      </c>
      <c r="S19" s="54">
        <f>シフト!R13</f>
        <v>0</v>
      </c>
      <c r="T19" s="200">
        <f>シフト!S13</f>
        <v>0</v>
      </c>
      <c r="U19" s="204">
        <f>シフト!T13</f>
        <v>0</v>
      </c>
      <c r="V19" s="54">
        <f>シフト!U13</f>
        <v>0</v>
      </c>
      <c r="W19" s="54">
        <f>シフト!V13</f>
        <v>0</v>
      </c>
      <c r="X19" s="54">
        <f>シフト!W13</f>
        <v>0</v>
      </c>
      <c r="Y19" s="54">
        <f>シフト!X13</f>
        <v>0</v>
      </c>
      <c r="Z19" s="200">
        <f>シフト!Y13</f>
        <v>0</v>
      </c>
      <c r="AA19" s="107">
        <f>シフト!Z13</f>
        <v>0</v>
      </c>
      <c r="AB19" s="103">
        <f>シフト!AA13</f>
        <v>0</v>
      </c>
      <c r="AC19" s="54">
        <f>シフト!AB13</f>
        <v>0</v>
      </c>
      <c r="AD19" s="54">
        <f>シフト!AC13</f>
        <v>0</v>
      </c>
      <c r="AE19" s="54">
        <f>シフト!AD13</f>
        <v>0</v>
      </c>
      <c r="AF19" s="54">
        <f>シフト!AE13</f>
        <v>0</v>
      </c>
      <c r="AG19" s="54">
        <f>シフト!AF13</f>
        <v>0</v>
      </c>
      <c r="AH19" s="54">
        <f>シフト!AG13</f>
        <v>0</v>
      </c>
      <c r="AI19" s="63"/>
      <c r="AJ19" s="183"/>
      <c r="AK19" s="142">
        <f>IF(AJ19&gt;=$AE$105,1,"")</f>
        <v>1</v>
      </c>
      <c r="AL19" s="124">
        <f>シフト!E58</f>
        <v>0</v>
      </c>
      <c r="AM19" s="124">
        <f>シフト!Z58</f>
        <v>0</v>
      </c>
      <c r="AN19" s="124">
        <f>シフト!AD58</f>
        <v>0</v>
      </c>
      <c r="AO19" s="143"/>
      <c r="AP19" s="143"/>
    </row>
    <row r="20" spans="1:42" ht="18" customHeight="1">
      <c r="A20" s="41"/>
      <c r="B20" s="61" t="s">
        <v>34</v>
      </c>
      <c r="C20" s="65" t="s">
        <v>30</v>
      </c>
      <c r="D20" s="59"/>
      <c r="E20" s="393"/>
      <c r="F20" s="49" t="s">
        <v>25</v>
      </c>
      <c r="G20" s="55">
        <f aca="true" t="shared" si="7" ref="G20:AH20">VLOOKUP(G19,$AL$9:$AN$37,2,FALSE)</f>
        <v>0</v>
      </c>
      <c r="H20" s="54">
        <f t="shared" si="7"/>
        <v>0</v>
      </c>
      <c r="I20" s="54">
        <f t="shared" si="7"/>
        <v>0</v>
      </c>
      <c r="J20" s="54">
        <f t="shared" si="7"/>
        <v>0</v>
      </c>
      <c r="K20" s="54">
        <f t="shared" si="7"/>
        <v>0</v>
      </c>
      <c r="L20" s="54">
        <f t="shared" si="7"/>
        <v>0</v>
      </c>
      <c r="M20" s="200">
        <f t="shared" si="7"/>
        <v>0</v>
      </c>
      <c r="N20" s="204">
        <f t="shared" si="7"/>
        <v>0</v>
      </c>
      <c r="O20" s="54">
        <f t="shared" si="7"/>
        <v>0</v>
      </c>
      <c r="P20" s="54">
        <f t="shared" si="7"/>
        <v>0</v>
      </c>
      <c r="Q20" s="103">
        <f t="shared" si="7"/>
        <v>0</v>
      </c>
      <c r="R20" s="54">
        <f t="shared" si="7"/>
        <v>0</v>
      </c>
      <c r="S20" s="54">
        <f t="shared" si="7"/>
        <v>0</v>
      </c>
      <c r="T20" s="200">
        <f t="shared" si="7"/>
        <v>0</v>
      </c>
      <c r="U20" s="204">
        <f t="shared" si="7"/>
        <v>0</v>
      </c>
      <c r="V20" s="54">
        <f t="shared" si="7"/>
        <v>0</v>
      </c>
      <c r="W20" s="54">
        <f t="shared" si="7"/>
        <v>0</v>
      </c>
      <c r="X20" s="54">
        <f t="shared" si="7"/>
        <v>0</v>
      </c>
      <c r="Y20" s="54">
        <f t="shared" si="7"/>
        <v>0</v>
      </c>
      <c r="Z20" s="200">
        <f t="shared" si="7"/>
        <v>0</v>
      </c>
      <c r="AA20" s="107">
        <f t="shared" si="7"/>
        <v>0</v>
      </c>
      <c r="AB20" s="103">
        <f t="shared" si="7"/>
        <v>0</v>
      </c>
      <c r="AC20" s="54">
        <f t="shared" si="7"/>
        <v>0</v>
      </c>
      <c r="AD20" s="54">
        <f t="shared" si="7"/>
        <v>0</v>
      </c>
      <c r="AE20" s="54">
        <f t="shared" si="7"/>
        <v>0</v>
      </c>
      <c r="AF20" s="54">
        <f t="shared" si="7"/>
        <v>0</v>
      </c>
      <c r="AG20" s="54">
        <f t="shared" si="7"/>
        <v>0</v>
      </c>
      <c r="AH20" s="54">
        <f t="shared" si="7"/>
        <v>0</v>
      </c>
      <c r="AI20" s="60">
        <f>SUM(G20:AH20)</f>
        <v>0</v>
      </c>
      <c r="AJ20" s="183">
        <f>AI20/4</f>
        <v>0</v>
      </c>
      <c r="AK20" s="142">
        <f>IF(AJ20&gt;=$AE$106,1,"")</f>
        <v>1</v>
      </c>
      <c r="AL20" s="124">
        <f>シフト!E59</f>
        <v>0</v>
      </c>
      <c r="AM20" s="124">
        <f>シフト!Z59</f>
        <v>0</v>
      </c>
      <c r="AN20" s="124">
        <f>シフト!AD59</f>
        <v>0</v>
      </c>
      <c r="AO20" s="143"/>
      <c r="AP20" s="143"/>
    </row>
    <row r="21" spans="1:42" ht="14.25">
      <c r="A21" s="41"/>
      <c r="B21" s="53">
        <f>IF(シフト!B14="","",シフト!B14)</f>
      </c>
      <c r="C21" s="56">
        <f>IF(シフト!C14="","",シフト!C14)</f>
      </c>
      <c r="D21" s="57">
        <f>IF(シフト!D14="","",シフト!D14)</f>
      </c>
      <c r="E21" s="391">
        <f>IF(シフト!E14="","",シフト!E14)</f>
      </c>
      <c r="F21" s="75" t="s">
        <v>15</v>
      </c>
      <c r="G21" s="66">
        <f aca="true" t="shared" si="8" ref="G21:AH21">VLOOKUP(G22,$AL$9:$AN$37,3,FALSE)</f>
        <v>0</v>
      </c>
      <c r="H21" s="62">
        <f t="shared" si="8"/>
        <v>0</v>
      </c>
      <c r="I21" s="62">
        <f t="shared" si="8"/>
        <v>0</v>
      </c>
      <c r="J21" s="62">
        <f t="shared" si="8"/>
        <v>0</v>
      </c>
      <c r="K21" s="62">
        <f t="shared" si="8"/>
        <v>0</v>
      </c>
      <c r="L21" s="62">
        <f t="shared" si="8"/>
        <v>0</v>
      </c>
      <c r="M21" s="199">
        <f t="shared" si="8"/>
        <v>0</v>
      </c>
      <c r="N21" s="205">
        <f t="shared" si="8"/>
        <v>0</v>
      </c>
      <c r="O21" s="62">
        <f t="shared" si="8"/>
        <v>0</v>
      </c>
      <c r="P21" s="62">
        <f t="shared" si="8"/>
        <v>0</v>
      </c>
      <c r="Q21" s="112">
        <f t="shared" si="8"/>
        <v>0</v>
      </c>
      <c r="R21" s="62">
        <f t="shared" si="8"/>
        <v>0</v>
      </c>
      <c r="S21" s="62">
        <f t="shared" si="8"/>
        <v>0</v>
      </c>
      <c r="T21" s="199">
        <f t="shared" si="8"/>
        <v>0</v>
      </c>
      <c r="U21" s="205">
        <f t="shared" si="8"/>
        <v>0</v>
      </c>
      <c r="V21" s="62">
        <f t="shared" si="8"/>
        <v>0</v>
      </c>
      <c r="W21" s="62">
        <f t="shared" si="8"/>
        <v>0</v>
      </c>
      <c r="X21" s="62">
        <f t="shared" si="8"/>
        <v>0</v>
      </c>
      <c r="Y21" s="62">
        <f t="shared" si="8"/>
        <v>0</v>
      </c>
      <c r="Z21" s="199">
        <f t="shared" si="8"/>
        <v>0</v>
      </c>
      <c r="AA21" s="111">
        <f t="shared" si="8"/>
        <v>0</v>
      </c>
      <c r="AB21" s="112">
        <f t="shared" si="8"/>
        <v>0</v>
      </c>
      <c r="AC21" s="62">
        <f t="shared" si="8"/>
        <v>0</v>
      </c>
      <c r="AD21" s="62">
        <f t="shared" si="8"/>
        <v>0</v>
      </c>
      <c r="AE21" s="62">
        <f t="shared" si="8"/>
        <v>0</v>
      </c>
      <c r="AF21" s="62">
        <f t="shared" si="8"/>
        <v>0</v>
      </c>
      <c r="AG21" s="62">
        <f t="shared" si="8"/>
        <v>0</v>
      </c>
      <c r="AH21" s="62">
        <f t="shared" si="8"/>
        <v>0</v>
      </c>
      <c r="AI21" s="63">
        <f>SUM(G21:AH21)</f>
        <v>0</v>
      </c>
      <c r="AJ21" s="183">
        <f>AI21/4</f>
        <v>0</v>
      </c>
      <c r="AK21" s="142"/>
      <c r="AL21" s="124">
        <f>シフト!E60</f>
        <v>0</v>
      </c>
      <c r="AM21" s="124">
        <f>シフト!Z60</f>
        <v>0</v>
      </c>
      <c r="AN21" s="124">
        <f>シフト!AD60</f>
        <v>0</v>
      </c>
      <c r="AO21" s="143"/>
      <c r="AP21" s="143"/>
    </row>
    <row r="22" spans="1:42" ht="14.25" hidden="1">
      <c r="A22" s="41"/>
      <c r="B22" s="53"/>
      <c r="C22" s="83"/>
      <c r="D22" s="69"/>
      <c r="E22" s="392"/>
      <c r="F22" s="75"/>
      <c r="G22" s="55">
        <f>シフト!F14</f>
        <v>0</v>
      </c>
      <c r="H22" s="54">
        <f>シフト!G14</f>
        <v>0</v>
      </c>
      <c r="I22" s="54">
        <f>シフト!H14</f>
        <v>0</v>
      </c>
      <c r="J22" s="54">
        <f>シフト!I14</f>
        <v>0</v>
      </c>
      <c r="K22" s="54">
        <f>シフト!J14</f>
        <v>0</v>
      </c>
      <c r="L22" s="54">
        <f>シフト!K14</f>
        <v>0</v>
      </c>
      <c r="M22" s="200">
        <f>シフト!L14</f>
        <v>0</v>
      </c>
      <c r="N22" s="204">
        <f>シフト!M14</f>
        <v>0</v>
      </c>
      <c r="O22" s="54">
        <f>シフト!N14</f>
        <v>0</v>
      </c>
      <c r="P22" s="54">
        <f>シフト!O14</f>
        <v>0</v>
      </c>
      <c r="Q22" s="103">
        <f>シフト!P14</f>
        <v>0</v>
      </c>
      <c r="R22" s="54">
        <f>シフト!Q14</f>
        <v>0</v>
      </c>
      <c r="S22" s="54">
        <f>シフト!R14</f>
        <v>0</v>
      </c>
      <c r="T22" s="200">
        <f>シフト!S14</f>
        <v>0</v>
      </c>
      <c r="U22" s="204">
        <f>シフト!T14</f>
        <v>0</v>
      </c>
      <c r="V22" s="54">
        <f>シフト!U14</f>
        <v>0</v>
      </c>
      <c r="W22" s="54">
        <f>シフト!V14</f>
        <v>0</v>
      </c>
      <c r="X22" s="54">
        <f>シフト!W14</f>
        <v>0</v>
      </c>
      <c r="Y22" s="54">
        <f>シフト!X14</f>
        <v>0</v>
      </c>
      <c r="Z22" s="200">
        <f>シフト!Y14</f>
        <v>0</v>
      </c>
      <c r="AA22" s="107">
        <f>シフト!Z14</f>
        <v>0</v>
      </c>
      <c r="AB22" s="103">
        <f>シフト!AA14</f>
        <v>0</v>
      </c>
      <c r="AC22" s="54">
        <f>シフト!AB14</f>
        <v>0</v>
      </c>
      <c r="AD22" s="54">
        <f>シフト!AC14</f>
        <v>0</v>
      </c>
      <c r="AE22" s="54">
        <f>シフト!AD14</f>
        <v>0</v>
      </c>
      <c r="AF22" s="54">
        <f>シフト!AE14</f>
        <v>0</v>
      </c>
      <c r="AG22" s="54">
        <f>シフト!AF14</f>
        <v>0</v>
      </c>
      <c r="AH22" s="54">
        <f>シフト!AG14</f>
        <v>0</v>
      </c>
      <c r="AI22" s="63"/>
      <c r="AJ22" s="183"/>
      <c r="AK22" s="142">
        <f>IF(AJ22&gt;=$AE$105,1,"")</f>
        <v>1</v>
      </c>
      <c r="AL22" s="124">
        <f>シフト!E61</f>
        <v>0</v>
      </c>
      <c r="AM22" s="124">
        <f>シフト!Z61</f>
        <v>0</v>
      </c>
      <c r="AN22" s="124">
        <f>シフト!AD61</f>
        <v>0</v>
      </c>
      <c r="AO22" s="143"/>
      <c r="AP22" s="143"/>
    </row>
    <row r="23" spans="1:42" ht="18" customHeight="1">
      <c r="A23" s="41"/>
      <c r="B23" s="64"/>
      <c r="C23" s="82" t="s">
        <v>30</v>
      </c>
      <c r="D23" s="59"/>
      <c r="E23" s="393"/>
      <c r="F23" s="49" t="s">
        <v>25</v>
      </c>
      <c r="G23" s="55">
        <f aca="true" t="shared" si="9" ref="G23:AH23">VLOOKUP(G22,$AL$9:$AN$37,2,FALSE)</f>
        <v>0</v>
      </c>
      <c r="H23" s="54">
        <f t="shared" si="9"/>
        <v>0</v>
      </c>
      <c r="I23" s="54">
        <f t="shared" si="9"/>
        <v>0</v>
      </c>
      <c r="J23" s="54">
        <f t="shared" si="9"/>
        <v>0</v>
      </c>
      <c r="K23" s="54">
        <f t="shared" si="9"/>
        <v>0</v>
      </c>
      <c r="L23" s="54">
        <f t="shared" si="9"/>
        <v>0</v>
      </c>
      <c r="M23" s="200">
        <f t="shared" si="9"/>
        <v>0</v>
      </c>
      <c r="N23" s="204">
        <f t="shared" si="9"/>
        <v>0</v>
      </c>
      <c r="O23" s="54">
        <f t="shared" si="9"/>
        <v>0</v>
      </c>
      <c r="P23" s="54">
        <f t="shared" si="9"/>
        <v>0</v>
      </c>
      <c r="Q23" s="103">
        <f t="shared" si="9"/>
        <v>0</v>
      </c>
      <c r="R23" s="54">
        <f t="shared" si="9"/>
        <v>0</v>
      </c>
      <c r="S23" s="54">
        <f t="shared" si="9"/>
        <v>0</v>
      </c>
      <c r="T23" s="200">
        <f t="shared" si="9"/>
        <v>0</v>
      </c>
      <c r="U23" s="204">
        <f t="shared" si="9"/>
        <v>0</v>
      </c>
      <c r="V23" s="54">
        <f t="shared" si="9"/>
        <v>0</v>
      </c>
      <c r="W23" s="54">
        <f t="shared" si="9"/>
        <v>0</v>
      </c>
      <c r="X23" s="54">
        <f t="shared" si="9"/>
        <v>0</v>
      </c>
      <c r="Y23" s="54">
        <f t="shared" si="9"/>
        <v>0</v>
      </c>
      <c r="Z23" s="200">
        <f t="shared" si="9"/>
        <v>0</v>
      </c>
      <c r="AA23" s="107">
        <f t="shared" si="9"/>
        <v>0</v>
      </c>
      <c r="AB23" s="103">
        <f t="shared" si="9"/>
        <v>0</v>
      </c>
      <c r="AC23" s="54">
        <f t="shared" si="9"/>
        <v>0</v>
      </c>
      <c r="AD23" s="54">
        <f t="shared" si="9"/>
        <v>0</v>
      </c>
      <c r="AE23" s="54">
        <f t="shared" si="9"/>
        <v>0</v>
      </c>
      <c r="AF23" s="54">
        <f t="shared" si="9"/>
        <v>0</v>
      </c>
      <c r="AG23" s="54">
        <f t="shared" si="9"/>
        <v>0</v>
      </c>
      <c r="AH23" s="54">
        <f t="shared" si="9"/>
        <v>0</v>
      </c>
      <c r="AI23" s="60">
        <f>SUM(G23:AH23)</f>
        <v>0</v>
      </c>
      <c r="AJ23" s="183">
        <f>AI23/4</f>
        <v>0</v>
      </c>
      <c r="AK23" s="142">
        <f>IF(AJ23&gt;=$AE$106,1,"")</f>
        <v>1</v>
      </c>
      <c r="AL23" s="124">
        <f>シフト!E62</f>
        <v>0</v>
      </c>
      <c r="AM23" s="124">
        <f>シフト!Z62</f>
        <v>0</v>
      </c>
      <c r="AN23" s="124">
        <f>シフト!AD62</f>
        <v>0</v>
      </c>
      <c r="AO23" s="143"/>
      <c r="AP23" s="143"/>
    </row>
    <row r="24" spans="1:42" ht="18" customHeight="1">
      <c r="A24" s="41"/>
      <c r="B24" s="53">
        <f>IF(シフト!B15="","",シフト!B15)</f>
      </c>
      <c r="C24" s="56">
        <f>IF(シフト!C15="","",シフト!C15)</f>
      </c>
      <c r="D24" s="57">
        <f>IF(シフト!D15="","",シフト!D15)</f>
      </c>
      <c r="E24" s="391">
        <f>IF(シフト!E15="","",シフト!E15)</f>
      </c>
      <c r="F24" s="49" t="s">
        <v>13</v>
      </c>
      <c r="G24" s="66">
        <f aca="true" t="shared" si="10" ref="G24:AH24">VLOOKUP(G25,$AL$9:$AN$37,3,FALSE)</f>
        <v>0</v>
      </c>
      <c r="H24" s="62">
        <f t="shared" si="10"/>
        <v>0</v>
      </c>
      <c r="I24" s="62">
        <f t="shared" si="10"/>
        <v>0</v>
      </c>
      <c r="J24" s="62">
        <f t="shared" si="10"/>
        <v>0</v>
      </c>
      <c r="K24" s="62">
        <f t="shared" si="10"/>
        <v>0</v>
      </c>
      <c r="L24" s="62">
        <f t="shared" si="10"/>
        <v>0</v>
      </c>
      <c r="M24" s="199">
        <f t="shared" si="10"/>
        <v>0</v>
      </c>
      <c r="N24" s="205">
        <f t="shared" si="10"/>
        <v>0</v>
      </c>
      <c r="O24" s="62">
        <f t="shared" si="10"/>
        <v>0</v>
      </c>
      <c r="P24" s="62">
        <f t="shared" si="10"/>
        <v>0</v>
      </c>
      <c r="Q24" s="112">
        <f t="shared" si="10"/>
        <v>0</v>
      </c>
      <c r="R24" s="62">
        <f t="shared" si="10"/>
        <v>0</v>
      </c>
      <c r="S24" s="62">
        <f t="shared" si="10"/>
        <v>0</v>
      </c>
      <c r="T24" s="199">
        <f t="shared" si="10"/>
        <v>0</v>
      </c>
      <c r="U24" s="205">
        <f t="shared" si="10"/>
        <v>0</v>
      </c>
      <c r="V24" s="62">
        <f t="shared" si="10"/>
        <v>0</v>
      </c>
      <c r="W24" s="62">
        <f t="shared" si="10"/>
        <v>0</v>
      </c>
      <c r="X24" s="62">
        <f t="shared" si="10"/>
        <v>0</v>
      </c>
      <c r="Y24" s="62">
        <f t="shared" si="10"/>
        <v>0</v>
      </c>
      <c r="Z24" s="199">
        <f t="shared" si="10"/>
        <v>0</v>
      </c>
      <c r="AA24" s="111">
        <f t="shared" si="10"/>
        <v>0</v>
      </c>
      <c r="AB24" s="112">
        <f t="shared" si="10"/>
        <v>0</v>
      </c>
      <c r="AC24" s="62">
        <f t="shared" si="10"/>
        <v>0</v>
      </c>
      <c r="AD24" s="62">
        <f t="shared" si="10"/>
        <v>0</v>
      </c>
      <c r="AE24" s="62">
        <f t="shared" si="10"/>
        <v>0</v>
      </c>
      <c r="AF24" s="62">
        <f t="shared" si="10"/>
        <v>0</v>
      </c>
      <c r="AG24" s="62">
        <f t="shared" si="10"/>
        <v>0</v>
      </c>
      <c r="AH24" s="62">
        <f t="shared" si="10"/>
        <v>0</v>
      </c>
      <c r="AI24" s="63">
        <f>SUM(G24:AH24)</f>
        <v>0</v>
      </c>
      <c r="AJ24" s="183">
        <f>AI24/4</f>
        <v>0</v>
      </c>
      <c r="AK24" s="142"/>
      <c r="AL24" s="124">
        <f>シフト!E63</f>
        <v>0</v>
      </c>
      <c r="AM24" s="124">
        <f>シフト!Z63</f>
        <v>0</v>
      </c>
      <c r="AN24" s="124">
        <f>シフト!AD63</f>
        <v>0</v>
      </c>
      <c r="AO24" s="143"/>
      <c r="AP24" s="143"/>
    </row>
    <row r="25" spans="1:42" ht="14.25" hidden="1">
      <c r="A25" s="41"/>
      <c r="B25" s="53"/>
      <c r="C25" s="83"/>
      <c r="D25" s="69"/>
      <c r="E25" s="392"/>
      <c r="F25" s="49"/>
      <c r="G25" s="55">
        <f>シフト!F15</f>
        <v>0</v>
      </c>
      <c r="H25" s="54">
        <f>シフト!G15</f>
        <v>0</v>
      </c>
      <c r="I25" s="54">
        <f>シフト!H15</f>
        <v>0</v>
      </c>
      <c r="J25" s="54">
        <f>シフト!I15</f>
        <v>0</v>
      </c>
      <c r="K25" s="54">
        <f>シフト!J15</f>
        <v>0</v>
      </c>
      <c r="L25" s="54">
        <f>シフト!K15</f>
        <v>0</v>
      </c>
      <c r="M25" s="200">
        <f>シフト!L15</f>
        <v>0</v>
      </c>
      <c r="N25" s="204">
        <f>シフト!M15</f>
        <v>0</v>
      </c>
      <c r="O25" s="54">
        <f>シフト!N15</f>
        <v>0</v>
      </c>
      <c r="P25" s="54">
        <f>シフト!O15</f>
        <v>0</v>
      </c>
      <c r="Q25" s="103">
        <f>シフト!P15</f>
        <v>0</v>
      </c>
      <c r="R25" s="54">
        <f>シフト!Q15</f>
        <v>0</v>
      </c>
      <c r="S25" s="54">
        <f>シフト!R15</f>
        <v>0</v>
      </c>
      <c r="T25" s="200">
        <f>シフト!S15</f>
        <v>0</v>
      </c>
      <c r="U25" s="204">
        <f>シフト!T15</f>
        <v>0</v>
      </c>
      <c r="V25" s="54">
        <f>シフト!U15</f>
        <v>0</v>
      </c>
      <c r="W25" s="54">
        <f>シフト!V15</f>
        <v>0</v>
      </c>
      <c r="X25" s="54">
        <f>シフト!W15</f>
        <v>0</v>
      </c>
      <c r="Y25" s="54">
        <f>シフト!X15</f>
        <v>0</v>
      </c>
      <c r="Z25" s="200">
        <f>シフト!Y15</f>
        <v>0</v>
      </c>
      <c r="AA25" s="107">
        <f>シフト!Z15</f>
        <v>0</v>
      </c>
      <c r="AB25" s="103">
        <f>シフト!AA15</f>
        <v>0</v>
      </c>
      <c r="AC25" s="54">
        <f>シフト!AB15</f>
        <v>0</v>
      </c>
      <c r="AD25" s="54">
        <f>シフト!AC15</f>
        <v>0</v>
      </c>
      <c r="AE25" s="54">
        <f>シフト!AD15</f>
        <v>0</v>
      </c>
      <c r="AF25" s="54">
        <f>シフト!AE15</f>
        <v>0</v>
      </c>
      <c r="AG25" s="54">
        <f>シフト!AF15</f>
        <v>0</v>
      </c>
      <c r="AH25" s="54">
        <f>シフト!AG15</f>
        <v>0</v>
      </c>
      <c r="AI25" s="63"/>
      <c r="AJ25" s="183"/>
      <c r="AK25" s="142">
        <f>IF(AJ25&gt;=$AE$105,1,"")</f>
        <v>1</v>
      </c>
      <c r="AL25" s="124">
        <f>シフト!E64</f>
        <v>0</v>
      </c>
      <c r="AM25" s="124">
        <f>シフト!Z64</f>
        <v>0</v>
      </c>
      <c r="AN25" s="124">
        <f>シフト!AD64</f>
        <v>0</v>
      </c>
      <c r="AO25" s="143"/>
      <c r="AP25" s="143"/>
    </row>
    <row r="26" spans="1:42" ht="18" customHeight="1">
      <c r="A26" s="41"/>
      <c r="B26" s="61"/>
      <c r="C26" s="62" t="s">
        <v>30</v>
      </c>
      <c r="D26" s="59"/>
      <c r="E26" s="393"/>
      <c r="F26" s="49" t="s">
        <v>25</v>
      </c>
      <c r="G26" s="55">
        <f aca="true" t="shared" si="11" ref="G26:AH26">VLOOKUP(G25,$AL$9:$AN$37,2,FALSE)</f>
        <v>0</v>
      </c>
      <c r="H26" s="54">
        <f t="shared" si="11"/>
        <v>0</v>
      </c>
      <c r="I26" s="54">
        <f t="shared" si="11"/>
        <v>0</v>
      </c>
      <c r="J26" s="54">
        <f t="shared" si="11"/>
        <v>0</v>
      </c>
      <c r="K26" s="54">
        <f t="shared" si="11"/>
        <v>0</v>
      </c>
      <c r="L26" s="54">
        <f t="shared" si="11"/>
        <v>0</v>
      </c>
      <c r="M26" s="200">
        <f t="shared" si="11"/>
        <v>0</v>
      </c>
      <c r="N26" s="204">
        <f t="shared" si="11"/>
        <v>0</v>
      </c>
      <c r="O26" s="54">
        <f t="shared" si="11"/>
        <v>0</v>
      </c>
      <c r="P26" s="54">
        <f t="shared" si="11"/>
        <v>0</v>
      </c>
      <c r="Q26" s="103">
        <f t="shared" si="11"/>
        <v>0</v>
      </c>
      <c r="R26" s="54">
        <f t="shared" si="11"/>
        <v>0</v>
      </c>
      <c r="S26" s="54">
        <f t="shared" si="11"/>
        <v>0</v>
      </c>
      <c r="T26" s="200">
        <f t="shared" si="11"/>
        <v>0</v>
      </c>
      <c r="U26" s="204">
        <f t="shared" si="11"/>
        <v>0</v>
      </c>
      <c r="V26" s="54">
        <f t="shared" si="11"/>
        <v>0</v>
      </c>
      <c r="W26" s="54">
        <f t="shared" si="11"/>
        <v>0</v>
      </c>
      <c r="X26" s="54">
        <f t="shared" si="11"/>
        <v>0</v>
      </c>
      <c r="Y26" s="54">
        <f t="shared" si="11"/>
        <v>0</v>
      </c>
      <c r="Z26" s="200">
        <f t="shared" si="11"/>
        <v>0</v>
      </c>
      <c r="AA26" s="107">
        <f t="shared" si="11"/>
        <v>0</v>
      </c>
      <c r="AB26" s="103">
        <f t="shared" si="11"/>
        <v>0</v>
      </c>
      <c r="AC26" s="54">
        <f t="shared" si="11"/>
        <v>0</v>
      </c>
      <c r="AD26" s="54">
        <f t="shared" si="11"/>
        <v>0</v>
      </c>
      <c r="AE26" s="54">
        <f t="shared" si="11"/>
        <v>0</v>
      </c>
      <c r="AF26" s="54">
        <f t="shared" si="11"/>
        <v>0</v>
      </c>
      <c r="AG26" s="54">
        <f t="shared" si="11"/>
        <v>0</v>
      </c>
      <c r="AH26" s="54">
        <f t="shared" si="11"/>
        <v>0</v>
      </c>
      <c r="AI26" s="60">
        <f>SUM(G26:AH26)</f>
        <v>0</v>
      </c>
      <c r="AJ26" s="183">
        <f>AI26/4</f>
        <v>0</v>
      </c>
      <c r="AK26" s="142">
        <f>IF(AJ26&gt;=$AE$106,1,"")</f>
        <v>1</v>
      </c>
      <c r="AL26" s="124">
        <f>シフト!E65</f>
        <v>0</v>
      </c>
      <c r="AM26" s="124">
        <f>シフト!Z65</f>
        <v>0</v>
      </c>
      <c r="AN26" s="124">
        <f>シフト!AD65</f>
        <v>0</v>
      </c>
      <c r="AO26" s="143"/>
      <c r="AP26" s="143"/>
    </row>
    <row r="27" spans="1:42" ht="17.25" customHeight="1">
      <c r="A27" s="41"/>
      <c r="B27" s="53">
        <f>IF(シフト!B16="","",シフト!B16)</f>
      </c>
      <c r="C27" s="56">
        <f>IF(シフト!C16="","",シフト!C16)</f>
      </c>
      <c r="D27" s="57">
        <f>IF(シフト!D16="","",シフト!D16)</f>
      </c>
      <c r="E27" s="391">
        <f>IF(シフト!E16="","",シフト!E16)</f>
      </c>
      <c r="F27" s="49" t="s">
        <v>13</v>
      </c>
      <c r="G27" s="66">
        <f aca="true" t="shared" si="12" ref="G27:AH27">VLOOKUP(G28,$AL$9:$AN$37,3,FALSE)</f>
        <v>0</v>
      </c>
      <c r="H27" s="62">
        <f t="shared" si="12"/>
        <v>0</v>
      </c>
      <c r="I27" s="62">
        <f t="shared" si="12"/>
        <v>0</v>
      </c>
      <c r="J27" s="62">
        <f t="shared" si="12"/>
        <v>0</v>
      </c>
      <c r="K27" s="62">
        <f t="shared" si="12"/>
        <v>0</v>
      </c>
      <c r="L27" s="62">
        <f t="shared" si="12"/>
        <v>0</v>
      </c>
      <c r="M27" s="199">
        <f t="shared" si="12"/>
        <v>0</v>
      </c>
      <c r="N27" s="205">
        <f t="shared" si="12"/>
        <v>0</v>
      </c>
      <c r="O27" s="62">
        <f t="shared" si="12"/>
        <v>0</v>
      </c>
      <c r="P27" s="62">
        <f t="shared" si="12"/>
        <v>0</v>
      </c>
      <c r="Q27" s="112">
        <f t="shared" si="12"/>
        <v>0</v>
      </c>
      <c r="R27" s="62">
        <f t="shared" si="12"/>
        <v>0</v>
      </c>
      <c r="S27" s="62">
        <f t="shared" si="12"/>
        <v>0</v>
      </c>
      <c r="T27" s="199">
        <f t="shared" si="12"/>
        <v>0</v>
      </c>
      <c r="U27" s="205">
        <f t="shared" si="12"/>
        <v>0</v>
      </c>
      <c r="V27" s="62">
        <f t="shared" si="12"/>
        <v>0</v>
      </c>
      <c r="W27" s="62">
        <f t="shared" si="12"/>
        <v>0</v>
      </c>
      <c r="X27" s="62">
        <f t="shared" si="12"/>
        <v>0</v>
      </c>
      <c r="Y27" s="62">
        <f t="shared" si="12"/>
        <v>0</v>
      </c>
      <c r="Z27" s="199">
        <f t="shared" si="12"/>
        <v>0</v>
      </c>
      <c r="AA27" s="111">
        <f t="shared" si="12"/>
        <v>0</v>
      </c>
      <c r="AB27" s="112">
        <f t="shared" si="12"/>
        <v>0</v>
      </c>
      <c r="AC27" s="62">
        <f t="shared" si="12"/>
        <v>0</v>
      </c>
      <c r="AD27" s="62">
        <f t="shared" si="12"/>
        <v>0</v>
      </c>
      <c r="AE27" s="62">
        <f t="shared" si="12"/>
        <v>0</v>
      </c>
      <c r="AF27" s="62">
        <f t="shared" si="12"/>
        <v>0</v>
      </c>
      <c r="AG27" s="62">
        <f t="shared" si="12"/>
        <v>0</v>
      </c>
      <c r="AH27" s="62">
        <f t="shared" si="12"/>
        <v>0</v>
      </c>
      <c r="AI27" s="63">
        <f>SUM(G27:AH27)</f>
        <v>0</v>
      </c>
      <c r="AJ27" s="183">
        <f>AI27/4</f>
        <v>0</v>
      </c>
      <c r="AK27" s="142"/>
      <c r="AL27" s="124">
        <f>シフト!E66</f>
        <v>0</v>
      </c>
      <c r="AM27" s="124">
        <f>シフト!Z66</f>
        <v>0</v>
      </c>
      <c r="AN27" s="124">
        <f>シフト!AD66</f>
        <v>0</v>
      </c>
      <c r="AO27" s="143"/>
      <c r="AP27" s="143"/>
    </row>
    <row r="28" spans="1:42" ht="14.25" hidden="1">
      <c r="A28" s="41"/>
      <c r="B28" s="53"/>
      <c r="C28" s="83"/>
      <c r="D28" s="69"/>
      <c r="E28" s="392"/>
      <c r="F28" s="49"/>
      <c r="G28" s="55">
        <f>シフト!F16</f>
        <v>0</v>
      </c>
      <c r="H28" s="54">
        <f>シフト!G16</f>
        <v>0</v>
      </c>
      <c r="I28" s="54">
        <f>シフト!H16</f>
        <v>0</v>
      </c>
      <c r="J28" s="54">
        <f>シフト!I16</f>
        <v>0</v>
      </c>
      <c r="K28" s="54">
        <f>シフト!J16</f>
        <v>0</v>
      </c>
      <c r="L28" s="54">
        <f>シフト!K16</f>
        <v>0</v>
      </c>
      <c r="M28" s="200">
        <f>シフト!L16</f>
        <v>0</v>
      </c>
      <c r="N28" s="204">
        <f>シフト!M16</f>
        <v>0</v>
      </c>
      <c r="O28" s="54">
        <f>シフト!N16</f>
        <v>0</v>
      </c>
      <c r="P28" s="54">
        <f>シフト!O16</f>
        <v>0</v>
      </c>
      <c r="Q28" s="103">
        <f>シフト!P16</f>
        <v>0</v>
      </c>
      <c r="R28" s="54">
        <f>シフト!Q16</f>
        <v>0</v>
      </c>
      <c r="S28" s="54">
        <f>シフト!R16</f>
        <v>0</v>
      </c>
      <c r="T28" s="200">
        <f>シフト!S16</f>
        <v>0</v>
      </c>
      <c r="U28" s="204">
        <f>シフト!T16</f>
        <v>0</v>
      </c>
      <c r="V28" s="54">
        <f>シフト!U16</f>
        <v>0</v>
      </c>
      <c r="W28" s="54">
        <f>シフト!V16</f>
        <v>0</v>
      </c>
      <c r="X28" s="54">
        <f>シフト!W16</f>
        <v>0</v>
      </c>
      <c r="Y28" s="54">
        <f>シフト!X16</f>
        <v>0</v>
      </c>
      <c r="Z28" s="200">
        <f>シフト!Y16</f>
        <v>0</v>
      </c>
      <c r="AA28" s="107">
        <f>シフト!Z16</f>
        <v>0</v>
      </c>
      <c r="AB28" s="103">
        <f>シフト!AA16</f>
        <v>0</v>
      </c>
      <c r="AC28" s="54">
        <f>シフト!AB16</f>
        <v>0</v>
      </c>
      <c r="AD28" s="54">
        <f>シフト!AC16</f>
        <v>0</v>
      </c>
      <c r="AE28" s="54">
        <f>シフト!AD16</f>
        <v>0</v>
      </c>
      <c r="AF28" s="54">
        <f>シフト!AE16</f>
        <v>0</v>
      </c>
      <c r="AG28" s="54">
        <f>シフト!AF16</f>
        <v>0</v>
      </c>
      <c r="AH28" s="54">
        <f>シフト!AG16</f>
        <v>0</v>
      </c>
      <c r="AI28" s="63"/>
      <c r="AJ28" s="183"/>
      <c r="AK28" s="142">
        <f>IF(AJ28&gt;=$AE$105,1,"")</f>
        <v>1</v>
      </c>
      <c r="AL28" s="124">
        <f>シフト!E67</f>
        <v>0</v>
      </c>
      <c r="AM28" s="124">
        <f>シフト!Z67</f>
        <v>0</v>
      </c>
      <c r="AN28" s="124">
        <f>シフト!AD67</f>
        <v>0</v>
      </c>
      <c r="AO28" s="143"/>
      <c r="AP28" s="143"/>
    </row>
    <row r="29" spans="1:42" ht="18" customHeight="1">
      <c r="A29" s="41"/>
      <c r="B29" s="61" t="s">
        <v>34</v>
      </c>
      <c r="C29" s="62" t="s">
        <v>30</v>
      </c>
      <c r="D29" s="59"/>
      <c r="E29" s="393"/>
      <c r="F29" s="49" t="s">
        <v>25</v>
      </c>
      <c r="G29" s="55">
        <f aca="true" t="shared" si="13" ref="G29:AH29">VLOOKUP(G28,$AL$9:$AN$37,2,FALSE)</f>
        <v>0</v>
      </c>
      <c r="H29" s="54">
        <f t="shared" si="13"/>
        <v>0</v>
      </c>
      <c r="I29" s="54">
        <f t="shared" si="13"/>
        <v>0</v>
      </c>
      <c r="J29" s="54">
        <f t="shared" si="13"/>
        <v>0</v>
      </c>
      <c r="K29" s="54">
        <f t="shared" si="13"/>
        <v>0</v>
      </c>
      <c r="L29" s="54">
        <f t="shared" si="13"/>
        <v>0</v>
      </c>
      <c r="M29" s="200">
        <f t="shared" si="13"/>
        <v>0</v>
      </c>
      <c r="N29" s="204">
        <f t="shared" si="13"/>
        <v>0</v>
      </c>
      <c r="O29" s="54">
        <f t="shared" si="13"/>
        <v>0</v>
      </c>
      <c r="P29" s="54">
        <f t="shared" si="13"/>
        <v>0</v>
      </c>
      <c r="Q29" s="103">
        <f t="shared" si="13"/>
        <v>0</v>
      </c>
      <c r="R29" s="54">
        <f t="shared" si="13"/>
        <v>0</v>
      </c>
      <c r="S29" s="54">
        <f t="shared" si="13"/>
        <v>0</v>
      </c>
      <c r="T29" s="200">
        <f t="shared" si="13"/>
        <v>0</v>
      </c>
      <c r="U29" s="204">
        <f t="shared" si="13"/>
        <v>0</v>
      </c>
      <c r="V29" s="54">
        <f t="shared" si="13"/>
        <v>0</v>
      </c>
      <c r="W29" s="54">
        <f t="shared" si="13"/>
        <v>0</v>
      </c>
      <c r="X29" s="54">
        <f t="shared" si="13"/>
        <v>0</v>
      </c>
      <c r="Y29" s="54">
        <f t="shared" si="13"/>
        <v>0</v>
      </c>
      <c r="Z29" s="200">
        <f t="shared" si="13"/>
        <v>0</v>
      </c>
      <c r="AA29" s="107">
        <f t="shared" si="13"/>
        <v>0</v>
      </c>
      <c r="AB29" s="103">
        <f t="shared" si="13"/>
        <v>0</v>
      </c>
      <c r="AC29" s="54">
        <f t="shared" si="13"/>
        <v>0</v>
      </c>
      <c r="AD29" s="54">
        <f t="shared" si="13"/>
        <v>0</v>
      </c>
      <c r="AE29" s="54">
        <f t="shared" si="13"/>
        <v>0</v>
      </c>
      <c r="AF29" s="54">
        <f t="shared" si="13"/>
        <v>0</v>
      </c>
      <c r="AG29" s="54">
        <f t="shared" si="13"/>
        <v>0</v>
      </c>
      <c r="AH29" s="54">
        <f t="shared" si="13"/>
        <v>0</v>
      </c>
      <c r="AI29" s="60">
        <f>SUM(G29:AH29)</f>
        <v>0</v>
      </c>
      <c r="AJ29" s="183">
        <f>AI29/4</f>
        <v>0</v>
      </c>
      <c r="AK29" s="142">
        <f>IF(AJ29&gt;=$AE$106,1,"")</f>
        <v>1</v>
      </c>
      <c r="AL29" s="124">
        <f>シフト!E68</f>
        <v>0</v>
      </c>
      <c r="AM29" s="124">
        <f>シフト!Z68</f>
        <v>0</v>
      </c>
      <c r="AN29" s="124">
        <f>シフト!AD68</f>
        <v>0</v>
      </c>
      <c r="AO29" s="143"/>
      <c r="AP29" s="143"/>
    </row>
    <row r="30" spans="1:42" ht="14.25">
      <c r="A30" s="41"/>
      <c r="B30" s="53">
        <f>IF(シフト!B17="","",シフト!B17)</f>
      </c>
      <c r="C30" s="56">
        <f>IF(シフト!C17="","",シフト!C17)</f>
      </c>
      <c r="D30" s="57">
        <f>IF(シフト!D17="","",シフト!D17)</f>
      </c>
      <c r="E30" s="391">
        <f>IF(シフト!E17="","",シフト!E17)</f>
      </c>
      <c r="F30" s="49" t="s">
        <v>13</v>
      </c>
      <c r="G30" s="66">
        <f aca="true" t="shared" si="14" ref="G30:AH30">VLOOKUP(G31,$AL$9:$AN$37,3,FALSE)</f>
        <v>0</v>
      </c>
      <c r="H30" s="62">
        <f t="shared" si="14"/>
        <v>0</v>
      </c>
      <c r="I30" s="62">
        <f t="shared" si="14"/>
        <v>0</v>
      </c>
      <c r="J30" s="62">
        <f t="shared" si="14"/>
        <v>0</v>
      </c>
      <c r="K30" s="62">
        <f t="shared" si="14"/>
        <v>0</v>
      </c>
      <c r="L30" s="62">
        <f t="shared" si="14"/>
        <v>0</v>
      </c>
      <c r="M30" s="199">
        <f t="shared" si="14"/>
        <v>0</v>
      </c>
      <c r="N30" s="205">
        <f t="shared" si="14"/>
        <v>0</v>
      </c>
      <c r="O30" s="62">
        <f t="shared" si="14"/>
        <v>0</v>
      </c>
      <c r="P30" s="62">
        <f t="shared" si="14"/>
        <v>0</v>
      </c>
      <c r="Q30" s="112">
        <f t="shared" si="14"/>
        <v>0</v>
      </c>
      <c r="R30" s="62">
        <f t="shared" si="14"/>
        <v>0</v>
      </c>
      <c r="S30" s="62">
        <f t="shared" si="14"/>
        <v>0</v>
      </c>
      <c r="T30" s="199">
        <f t="shared" si="14"/>
        <v>0</v>
      </c>
      <c r="U30" s="205">
        <f t="shared" si="14"/>
        <v>0</v>
      </c>
      <c r="V30" s="62">
        <f t="shared" si="14"/>
        <v>0</v>
      </c>
      <c r="W30" s="62">
        <f t="shared" si="14"/>
        <v>0</v>
      </c>
      <c r="X30" s="62">
        <f t="shared" si="14"/>
        <v>0</v>
      </c>
      <c r="Y30" s="62">
        <f t="shared" si="14"/>
        <v>0</v>
      </c>
      <c r="Z30" s="199">
        <f t="shared" si="14"/>
        <v>0</v>
      </c>
      <c r="AA30" s="111">
        <f t="shared" si="14"/>
        <v>0</v>
      </c>
      <c r="AB30" s="112">
        <f t="shared" si="14"/>
        <v>0</v>
      </c>
      <c r="AC30" s="62">
        <f t="shared" si="14"/>
        <v>0</v>
      </c>
      <c r="AD30" s="62">
        <f t="shared" si="14"/>
        <v>0</v>
      </c>
      <c r="AE30" s="62">
        <f t="shared" si="14"/>
        <v>0</v>
      </c>
      <c r="AF30" s="62">
        <f t="shared" si="14"/>
        <v>0</v>
      </c>
      <c r="AG30" s="62">
        <f t="shared" si="14"/>
        <v>0</v>
      </c>
      <c r="AH30" s="62">
        <f t="shared" si="14"/>
        <v>0</v>
      </c>
      <c r="AI30" s="63">
        <f>SUM(G30:AH30)</f>
        <v>0</v>
      </c>
      <c r="AJ30" s="183">
        <f>AI30/4</f>
        <v>0</v>
      </c>
      <c r="AK30" s="142"/>
      <c r="AL30" s="124">
        <f>シフト!E69</f>
        <v>0</v>
      </c>
      <c r="AM30" s="124">
        <f>シフト!Z69</f>
        <v>0</v>
      </c>
      <c r="AN30" s="124">
        <f>シフト!AD69</f>
        <v>0</v>
      </c>
      <c r="AO30" s="143"/>
      <c r="AP30" s="143"/>
    </row>
    <row r="31" spans="1:42" ht="14.25" hidden="1">
      <c r="A31" s="41"/>
      <c r="B31" s="53"/>
      <c r="C31" s="83"/>
      <c r="D31" s="69"/>
      <c r="E31" s="392"/>
      <c r="F31" s="49"/>
      <c r="G31" s="55">
        <f>シフト!F17</f>
        <v>0</v>
      </c>
      <c r="H31" s="54">
        <f>シフト!G17</f>
        <v>0</v>
      </c>
      <c r="I31" s="54">
        <f>シフト!H17</f>
        <v>0</v>
      </c>
      <c r="J31" s="54">
        <f>シフト!I17</f>
        <v>0</v>
      </c>
      <c r="K31" s="54">
        <f>シフト!J17</f>
        <v>0</v>
      </c>
      <c r="L31" s="54">
        <f>シフト!K17</f>
        <v>0</v>
      </c>
      <c r="M31" s="200">
        <f>シフト!L17</f>
        <v>0</v>
      </c>
      <c r="N31" s="204">
        <f>シフト!M17</f>
        <v>0</v>
      </c>
      <c r="O31" s="54">
        <f>シフト!N17</f>
        <v>0</v>
      </c>
      <c r="P31" s="54">
        <f>シフト!O17</f>
        <v>0</v>
      </c>
      <c r="Q31" s="103">
        <f>シフト!P17</f>
        <v>0</v>
      </c>
      <c r="R31" s="54">
        <f>シフト!Q17</f>
        <v>0</v>
      </c>
      <c r="S31" s="54">
        <f>シフト!R17</f>
        <v>0</v>
      </c>
      <c r="T31" s="200">
        <f>シフト!S17</f>
        <v>0</v>
      </c>
      <c r="U31" s="204">
        <f>シフト!T17</f>
        <v>0</v>
      </c>
      <c r="V31" s="54">
        <f>シフト!U17</f>
        <v>0</v>
      </c>
      <c r="W31" s="54">
        <f>シフト!V17</f>
        <v>0</v>
      </c>
      <c r="X31" s="54">
        <f>シフト!W17</f>
        <v>0</v>
      </c>
      <c r="Y31" s="54">
        <f>シフト!X17</f>
        <v>0</v>
      </c>
      <c r="Z31" s="200">
        <f>シフト!Y17</f>
        <v>0</v>
      </c>
      <c r="AA31" s="107">
        <f>シフト!Z17</f>
        <v>0</v>
      </c>
      <c r="AB31" s="103">
        <f>シフト!AA17</f>
        <v>0</v>
      </c>
      <c r="AC31" s="54">
        <f>シフト!AB17</f>
        <v>0</v>
      </c>
      <c r="AD31" s="54">
        <f>シフト!AC17</f>
        <v>0</v>
      </c>
      <c r="AE31" s="54">
        <f>シフト!AD17</f>
        <v>0</v>
      </c>
      <c r="AF31" s="54">
        <f>シフト!AE17</f>
        <v>0</v>
      </c>
      <c r="AG31" s="54">
        <f>シフト!AF17</f>
        <v>0</v>
      </c>
      <c r="AH31" s="54">
        <f>シフト!AG17</f>
        <v>0</v>
      </c>
      <c r="AI31" s="63"/>
      <c r="AJ31" s="183"/>
      <c r="AK31" s="142">
        <f>IF(AJ31&gt;=$AE$105,1,"")</f>
        <v>1</v>
      </c>
      <c r="AL31" s="124">
        <f>シフト!E70</f>
        <v>0</v>
      </c>
      <c r="AM31" s="124">
        <f>シフト!Z70</f>
        <v>0</v>
      </c>
      <c r="AN31" s="124">
        <f>シフト!AD70</f>
        <v>0</v>
      </c>
      <c r="AO31" s="143"/>
      <c r="AP31" s="143"/>
    </row>
    <row r="32" spans="1:42" ht="18" customHeight="1">
      <c r="A32" s="41"/>
      <c r="B32" s="64" t="s">
        <v>34</v>
      </c>
      <c r="C32" s="62" t="s">
        <v>30</v>
      </c>
      <c r="D32" s="59"/>
      <c r="E32" s="393"/>
      <c r="F32" s="49" t="s">
        <v>25</v>
      </c>
      <c r="G32" s="55">
        <f aca="true" t="shared" si="15" ref="G32:AH32">VLOOKUP(G31,$AL$9:$AN$37,2,FALSE)</f>
        <v>0</v>
      </c>
      <c r="H32" s="54">
        <f t="shared" si="15"/>
        <v>0</v>
      </c>
      <c r="I32" s="54">
        <f t="shared" si="15"/>
        <v>0</v>
      </c>
      <c r="J32" s="54">
        <f t="shared" si="15"/>
        <v>0</v>
      </c>
      <c r="K32" s="54">
        <f t="shared" si="15"/>
        <v>0</v>
      </c>
      <c r="L32" s="54">
        <f t="shared" si="15"/>
        <v>0</v>
      </c>
      <c r="M32" s="200">
        <f t="shared" si="15"/>
        <v>0</v>
      </c>
      <c r="N32" s="204">
        <f t="shared" si="15"/>
        <v>0</v>
      </c>
      <c r="O32" s="54">
        <f t="shared" si="15"/>
        <v>0</v>
      </c>
      <c r="P32" s="54">
        <f t="shared" si="15"/>
        <v>0</v>
      </c>
      <c r="Q32" s="103">
        <f t="shared" si="15"/>
        <v>0</v>
      </c>
      <c r="R32" s="54">
        <f t="shared" si="15"/>
        <v>0</v>
      </c>
      <c r="S32" s="54">
        <f t="shared" si="15"/>
        <v>0</v>
      </c>
      <c r="T32" s="200">
        <f t="shared" si="15"/>
        <v>0</v>
      </c>
      <c r="U32" s="204">
        <f t="shared" si="15"/>
        <v>0</v>
      </c>
      <c r="V32" s="54">
        <f t="shared" si="15"/>
        <v>0</v>
      </c>
      <c r="W32" s="54">
        <f t="shared" si="15"/>
        <v>0</v>
      </c>
      <c r="X32" s="54">
        <f t="shared" si="15"/>
        <v>0</v>
      </c>
      <c r="Y32" s="54">
        <f t="shared" si="15"/>
        <v>0</v>
      </c>
      <c r="Z32" s="200">
        <f t="shared" si="15"/>
        <v>0</v>
      </c>
      <c r="AA32" s="107">
        <f t="shared" si="15"/>
        <v>0</v>
      </c>
      <c r="AB32" s="103">
        <f t="shared" si="15"/>
        <v>0</v>
      </c>
      <c r="AC32" s="54">
        <f t="shared" si="15"/>
        <v>0</v>
      </c>
      <c r="AD32" s="54">
        <f t="shared" si="15"/>
        <v>0</v>
      </c>
      <c r="AE32" s="54">
        <f t="shared" si="15"/>
        <v>0</v>
      </c>
      <c r="AF32" s="54">
        <f t="shared" si="15"/>
        <v>0</v>
      </c>
      <c r="AG32" s="54">
        <f t="shared" si="15"/>
        <v>0</v>
      </c>
      <c r="AH32" s="54">
        <f t="shared" si="15"/>
        <v>0</v>
      </c>
      <c r="AI32" s="60">
        <f>SUM(G32:AH32)</f>
        <v>0</v>
      </c>
      <c r="AJ32" s="183">
        <f>AI32/4</f>
        <v>0</v>
      </c>
      <c r="AK32" s="142">
        <f>IF(AJ32&gt;=$AE$106,1,"")</f>
        <v>1</v>
      </c>
      <c r="AL32" s="124">
        <f>シフト!E71</f>
        <v>0</v>
      </c>
      <c r="AM32" s="124">
        <f>シフト!Z71</f>
        <v>0</v>
      </c>
      <c r="AN32" s="124">
        <f>シフト!AD71</f>
        <v>0</v>
      </c>
      <c r="AO32" s="143"/>
      <c r="AP32" s="143"/>
    </row>
    <row r="33" spans="1:42" ht="17.25" customHeight="1">
      <c r="A33" s="41"/>
      <c r="B33" s="53">
        <f>IF(シフト!B18="","",シフト!B18)</f>
      </c>
      <c r="C33" s="56">
        <f>IF(シフト!C18="","",シフト!C18)</f>
      </c>
      <c r="D33" s="57">
        <f>IF(シフト!D18="","",シフト!D18)</f>
      </c>
      <c r="E33" s="391">
        <f>IF(シフト!E18="","",シフト!E18)</f>
      </c>
      <c r="F33" s="49" t="s">
        <v>13</v>
      </c>
      <c r="G33" s="66">
        <f aca="true" t="shared" si="16" ref="G33:AH33">VLOOKUP(G34,$AL$9:$AN$37,3,FALSE)</f>
        <v>0</v>
      </c>
      <c r="H33" s="62">
        <f t="shared" si="16"/>
        <v>0</v>
      </c>
      <c r="I33" s="62">
        <f t="shared" si="16"/>
        <v>0</v>
      </c>
      <c r="J33" s="62">
        <f t="shared" si="16"/>
        <v>0</v>
      </c>
      <c r="K33" s="62">
        <f t="shared" si="16"/>
        <v>0</v>
      </c>
      <c r="L33" s="62">
        <f t="shared" si="16"/>
        <v>0</v>
      </c>
      <c r="M33" s="199">
        <f t="shared" si="16"/>
        <v>0</v>
      </c>
      <c r="N33" s="205">
        <f t="shared" si="16"/>
        <v>0</v>
      </c>
      <c r="O33" s="62">
        <f t="shared" si="16"/>
        <v>0</v>
      </c>
      <c r="P33" s="62">
        <f t="shared" si="16"/>
        <v>0</v>
      </c>
      <c r="Q33" s="112">
        <f t="shared" si="16"/>
        <v>0</v>
      </c>
      <c r="R33" s="62">
        <f t="shared" si="16"/>
        <v>0</v>
      </c>
      <c r="S33" s="62">
        <f t="shared" si="16"/>
        <v>0</v>
      </c>
      <c r="T33" s="199">
        <f t="shared" si="16"/>
        <v>0</v>
      </c>
      <c r="U33" s="205">
        <f t="shared" si="16"/>
        <v>0</v>
      </c>
      <c r="V33" s="62">
        <f t="shared" si="16"/>
        <v>0</v>
      </c>
      <c r="W33" s="62">
        <f t="shared" si="16"/>
        <v>0</v>
      </c>
      <c r="X33" s="62">
        <f t="shared" si="16"/>
        <v>0</v>
      </c>
      <c r="Y33" s="62">
        <f t="shared" si="16"/>
        <v>0</v>
      </c>
      <c r="Z33" s="199">
        <f t="shared" si="16"/>
        <v>0</v>
      </c>
      <c r="AA33" s="111">
        <f t="shared" si="16"/>
        <v>0</v>
      </c>
      <c r="AB33" s="112">
        <f t="shared" si="16"/>
        <v>0</v>
      </c>
      <c r="AC33" s="62">
        <f t="shared" si="16"/>
        <v>0</v>
      </c>
      <c r="AD33" s="62">
        <f t="shared" si="16"/>
        <v>0</v>
      </c>
      <c r="AE33" s="62">
        <f t="shared" si="16"/>
        <v>0</v>
      </c>
      <c r="AF33" s="62">
        <f t="shared" si="16"/>
        <v>0</v>
      </c>
      <c r="AG33" s="62">
        <f t="shared" si="16"/>
        <v>0</v>
      </c>
      <c r="AH33" s="62">
        <f t="shared" si="16"/>
        <v>0</v>
      </c>
      <c r="AI33" s="63">
        <f>SUM(G33:AH33)</f>
        <v>0</v>
      </c>
      <c r="AJ33" s="183">
        <f>AI33/4</f>
        <v>0</v>
      </c>
      <c r="AK33" s="142"/>
      <c r="AL33" s="124">
        <f>シフト!E72</f>
        <v>0</v>
      </c>
      <c r="AM33" s="124">
        <f>シフト!Z72</f>
        <v>0</v>
      </c>
      <c r="AN33" s="124">
        <f>シフト!AD72</f>
        <v>0</v>
      </c>
      <c r="AO33" s="143"/>
      <c r="AP33" s="143"/>
    </row>
    <row r="34" spans="1:42" ht="14.25" hidden="1">
      <c r="A34" s="41"/>
      <c r="B34" s="53"/>
      <c r="C34" s="83"/>
      <c r="D34" s="69"/>
      <c r="E34" s="392"/>
      <c r="F34" s="49"/>
      <c r="G34" s="55">
        <f>シフト!F18</f>
        <v>0</v>
      </c>
      <c r="H34" s="54">
        <f>シフト!G18</f>
        <v>0</v>
      </c>
      <c r="I34" s="54">
        <f>シフト!H18</f>
        <v>0</v>
      </c>
      <c r="J34" s="54">
        <f>シフト!I18</f>
        <v>0</v>
      </c>
      <c r="K34" s="54">
        <f>シフト!J18</f>
        <v>0</v>
      </c>
      <c r="L34" s="54">
        <f>シフト!K18</f>
        <v>0</v>
      </c>
      <c r="M34" s="200">
        <f>シフト!L18</f>
        <v>0</v>
      </c>
      <c r="N34" s="204">
        <f>シフト!M18</f>
        <v>0</v>
      </c>
      <c r="O34" s="54">
        <f>シフト!N18</f>
        <v>0</v>
      </c>
      <c r="P34" s="54">
        <f>シフト!O18</f>
        <v>0</v>
      </c>
      <c r="Q34" s="103">
        <f>シフト!P18</f>
        <v>0</v>
      </c>
      <c r="R34" s="54">
        <f>シフト!Q18</f>
        <v>0</v>
      </c>
      <c r="S34" s="54">
        <f>シフト!R18</f>
        <v>0</v>
      </c>
      <c r="T34" s="200">
        <f>シフト!S18</f>
        <v>0</v>
      </c>
      <c r="U34" s="204">
        <f>シフト!T18</f>
        <v>0</v>
      </c>
      <c r="V34" s="54">
        <f>シフト!U18</f>
        <v>0</v>
      </c>
      <c r="W34" s="54">
        <f>シフト!V18</f>
        <v>0</v>
      </c>
      <c r="X34" s="54">
        <f>シフト!W18</f>
        <v>0</v>
      </c>
      <c r="Y34" s="54">
        <f>シフト!X18</f>
        <v>0</v>
      </c>
      <c r="Z34" s="200">
        <f>シフト!Y18</f>
        <v>0</v>
      </c>
      <c r="AA34" s="107">
        <f>シフト!Z18</f>
        <v>0</v>
      </c>
      <c r="AB34" s="103">
        <f>シフト!AA18</f>
        <v>0</v>
      </c>
      <c r="AC34" s="54">
        <f>シフト!AB18</f>
        <v>0</v>
      </c>
      <c r="AD34" s="54">
        <f>シフト!AC18</f>
        <v>0</v>
      </c>
      <c r="AE34" s="54">
        <f>シフト!AD18</f>
        <v>0</v>
      </c>
      <c r="AF34" s="54">
        <f>シフト!AE18</f>
        <v>0</v>
      </c>
      <c r="AG34" s="54">
        <f>シフト!AF18</f>
        <v>0</v>
      </c>
      <c r="AH34" s="54">
        <f>シフト!AG18</f>
        <v>0</v>
      </c>
      <c r="AI34" s="63"/>
      <c r="AJ34" s="183"/>
      <c r="AK34" s="142">
        <f>IF(AJ34&gt;=$AE$105,1,"")</f>
        <v>1</v>
      </c>
      <c r="AL34" s="124">
        <f>シフト!E73</f>
        <v>0</v>
      </c>
      <c r="AM34" s="124">
        <f>シフト!Z73</f>
        <v>0</v>
      </c>
      <c r="AN34" s="124">
        <f>シフト!AD73</f>
        <v>0</v>
      </c>
      <c r="AO34" s="143"/>
      <c r="AP34" s="143"/>
    </row>
    <row r="35" spans="1:42" ht="18" customHeight="1">
      <c r="A35" s="41"/>
      <c r="B35" s="61" t="s">
        <v>34</v>
      </c>
      <c r="C35" s="65" t="s">
        <v>30</v>
      </c>
      <c r="D35" s="59"/>
      <c r="E35" s="393"/>
      <c r="F35" s="49" t="s">
        <v>25</v>
      </c>
      <c r="G35" s="55">
        <f aca="true" t="shared" si="17" ref="G35:AH35">VLOOKUP(G34,$AL$9:$AN$37,2,FALSE)</f>
        <v>0</v>
      </c>
      <c r="H35" s="54">
        <f t="shared" si="17"/>
        <v>0</v>
      </c>
      <c r="I35" s="54">
        <f t="shared" si="17"/>
        <v>0</v>
      </c>
      <c r="J35" s="54">
        <f t="shared" si="17"/>
        <v>0</v>
      </c>
      <c r="K35" s="54">
        <f t="shared" si="17"/>
        <v>0</v>
      </c>
      <c r="L35" s="54">
        <f t="shared" si="17"/>
        <v>0</v>
      </c>
      <c r="M35" s="200">
        <f t="shared" si="17"/>
        <v>0</v>
      </c>
      <c r="N35" s="204">
        <f t="shared" si="17"/>
        <v>0</v>
      </c>
      <c r="O35" s="54">
        <f t="shared" si="17"/>
        <v>0</v>
      </c>
      <c r="P35" s="54">
        <f t="shared" si="17"/>
        <v>0</v>
      </c>
      <c r="Q35" s="103">
        <f t="shared" si="17"/>
        <v>0</v>
      </c>
      <c r="R35" s="54">
        <f t="shared" si="17"/>
        <v>0</v>
      </c>
      <c r="S35" s="54">
        <f t="shared" si="17"/>
        <v>0</v>
      </c>
      <c r="T35" s="200">
        <f t="shared" si="17"/>
        <v>0</v>
      </c>
      <c r="U35" s="204">
        <f t="shared" si="17"/>
        <v>0</v>
      </c>
      <c r="V35" s="54">
        <f t="shared" si="17"/>
        <v>0</v>
      </c>
      <c r="W35" s="54">
        <f t="shared" si="17"/>
        <v>0</v>
      </c>
      <c r="X35" s="54">
        <f t="shared" si="17"/>
        <v>0</v>
      </c>
      <c r="Y35" s="54">
        <f t="shared" si="17"/>
        <v>0</v>
      </c>
      <c r="Z35" s="200">
        <f t="shared" si="17"/>
        <v>0</v>
      </c>
      <c r="AA35" s="107">
        <f t="shared" si="17"/>
        <v>0</v>
      </c>
      <c r="AB35" s="103">
        <f t="shared" si="17"/>
        <v>0</v>
      </c>
      <c r="AC35" s="54">
        <f t="shared" si="17"/>
        <v>0</v>
      </c>
      <c r="AD35" s="54">
        <f t="shared" si="17"/>
        <v>0</v>
      </c>
      <c r="AE35" s="54">
        <f t="shared" si="17"/>
        <v>0</v>
      </c>
      <c r="AF35" s="54">
        <f t="shared" si="17"/>
        <v>0</v>
      </c>
      <c r="AG35" s="54">
        <f t="shared" si="17"/>
        <v>0</v>
      </c>
      <c r="AH35" s="54">
        <f t="shared" si="17"/>
        <v>0</v>
      </c>
      <c r="AI35" s="60">
        <f>SUM(G35:AH35)</f>
        <v>0</v>
      </c>
      <c r="AJ35" s="183">
        <f>AI35/4</f>
        <v>0</v>
      </c>
      <c r="AK35" s="142">
        <f>IF(AJ35&gt;=$AE$106,1,"")</f>
        <v>1</v>
      </c>
      <c r="AL35" s="124">
        <f>シフト!E74</f>
        <v>0</v>
      </c>
      <c r="AM35" s="124">
        <f>シフト!Z74</f>
        <v>0</v>
      </c>
      <c r="AN35" s="124">
        <f>シフト!AD74</f>
        <v>0</v>
      </c>
      <c r="AO35" s="143"/>
      <c r="AP35" s="143"/>
    </row>
    <row r="36" spans="1:42" ht="14.25">
      <c r="A36" s="41"/>
      <c r="B36" s="53">
        <f>IF(シフト!B19="","",シフト!B19)</f>
      </c>
      <c r="C36" s="56">
        <f>IF(シフト!C19="","",シフト!C19)</f>
      </c>
      <c r="D36" s="57">
        <f>IF(シフト!D19="","",シフト!D19)</f>
      </c>
      <c r="E36" s="391">
        <f>IF(シフト!E19="","",シフト!E19)</f>
      </c>
      <c r="F36" s="75" t="s">
        <v>15</v>
      </c>
      <c r="G36" s="66">
        <f aca="true" t="shared" si="18" ref="G36:AH36">VLOOKUP(G37,$AL$9:$AN$37,3,FALSE)</f>
        <v>0</v>
      </c>
      <c r="H36" s="62">
        <f t="shared" si="18"/>
        <v>0</v>
      </c>
      <c r="I36" s="62">
        <f t="shared" si="18"/>
        <v>0</v>
      </c>
      <c r="J36" s="62">
        <f t="shared" si="18"/>
        <v>0</v>
      </c>
      <c r="K36" s="62">
        <f t="shared" si="18"/>
        <v>0</v>
      </c>
      <c r="L36" s="62">
        <f t="shared" si="18"/>
        <v>0</v>
      </c>
      <c r="M36" s="199">
        <f t="shared" si="18"/>
        <v>0</v>
      </c>
      <c r="N36" s="205">
        <f t="shared" si="18"/>
        <v>0</v>
      </c>
      <c r="O36" s="62">
        <f t="shared" si="18"/>
        <v>0</v>
      </c>
      <c r="P36" s="62">
        <f t="shared" si="18"/>
        <v>0</v>
      </c>
      <c r="Q36" s="112">
        <f t="shared" si="18"/>
        <v>0</v>
      </c>
      <c r="R36" s="62">
        <f t="shared" si="18"/>
        <v>0</v>
      </c>
      <c r="S36" s="62">
        <f t="shared" si="18"/>
        <v>0</v>
      </c>
      <c r="T36" s="199">
        <f t="shared" si="18"/>
        <v>0</v>
      </c>
      <c r="U36" s="205">
        <f t="shared" si="18"/>
        <v>0</v>
      </c>
      <c r="V36" s="62">
        <f t="shared" si="18"/>
        <v>0</v>
      </c>
      <c r="W36" s="62">
        <f t="shared" si="18"/>
        <v>0</v>
      </c>
      <c r="X36" s="62">
        <f t="shared" si="18"/>
        <v>0</v>
      </c>
      <c r="Y36" s="62">
        <f t="shared" si="18"/>
        <v>0</v>
      </c>
      <c r="Z36" s="199">
        <f t="shared" si="18"/>
        <v>0</v>
      </c>
      <c r="AA36" s="111">
        <f t="shared" si="18"/>
        <v>0</v>
      </c>
      <c r="AB36" s="112">
        <f t="shared" si="18"/>
        <v>0</v>
      </c>
      <c r="AC36" s="62">
        <f t="shared" si="18"/>
        <v>0</v>
      </c>
      <c r="AD36" s="62">
        <f t="shared" si="18"/>
        <v>0</v>
      </c>
      <c r="AE36" s="62">
        <f t="shared" si="18"/>
        <v>0</v>
      </c>
      <c r="AF36" s="62">
        <f t="shared" si="18"/>
        <v>0</v>
      </c>
      <c r="AG36" s="62">
        <f t="shared" si="18"/>
        <v>0</v>
      </c>
      <c r="AH36" s="62">
        <f t="shared" si="18"/>
        <v>0</v>
      </c>
      <c r="AI36" s="63">
        <f>SUM(G36:AH36)</f>
        <v>0</v>
      </c>
      <c r="AJ36" s="183">
        <f>AI36/4</f>
        <v>0</v>
      </c>
      <c r="AK36" s="142"/>
      <c r="AL36" s="124">
        <f>シフト!E75</f>
        <v>0</v>
      </c>
      <c r="AM36" s="124">
        <f>シフト!Z75</f>
        <v>0</v>
      </c>
      <c r="AN36" s="124">
        <f>シフト!AD75</f>
        <v>0</v>
      </c>
      <c r="AO36" s="143"/>
      <c r="AP36" s="143"/>
    </row>
    <row r="37" spans="1:40" ht="14.25" hidden="1">
      <c r="A37" s="41"/>
      <c r="B37" s="53"/>
      <c r="C37" s="83"/>
      <c r="D37" s="69"/>
      <c r="E37" s="392"/>
      <c r="F37" s="75"/>
      <c r="G37" s="55">
        <f>シフト!F19</f>
        <v>0</v>
      </c>
      <c r="H37" s="54">
        <f>シフト!G19</f>
        <v>0</v>
      </c>
      <c r="I37" s="54">
        <f>シフト!H19</f>
        <v>0</v>
      </c>
      <c r="J37" s="54">
        <f>シフト!I19</f>
        <v>0</v>
      </c>
      <c r="K37" s="54">
        <f>シフト!J19</f>
        <v>0</v>
      </c>
      <c r="L37" s="54">
        <f>シフト!K19</f>
        <v>0</v>
      </c>
      <c r="M37" s="200">
        <f>シフト!L19</f>
        <v>0</v>
      </c>
      <c r="N37" s="204">
        <f>シフト!M19</f>
        <v>0</v>
      </c>
      <c r="O37" s="54">
        <f>シフト!N19</f>
        <v>0</v>
      </c>
      <c r="P37" s="54">
        <f>シフト!O19</f>
        <v>0</v>
      </c>
      <c r="Q37" s="103">
        <f>シフト!P19</f>
        <v>0</v>
      </c>
      <c r="R37" s="54">
        <f>シフト!Q19</f>
        <v>0</v>
      </c>
      <c r="S37" s="54">
        <f>シフト!R19</f>
        <v>0</v>
      </c>
      <c r="T37" s="200">
        <f>シフト!S19</f>
        <v>0</v>
      </c>
      <c r="U37" s="204">
        <f>シフト!T19</f>
        <v>0</v>
      </c>
      <c r="V37" s="54">
        <f>シフト!U19</f>
        <v>0</v>
      </c>
      <c r="W37" s="54">
        <f>シフト!V19</f>
        <v>0</v>
      </c>
      <c r="X37" s="54">
        <f>シフト!W19</f>
        <v>0</v>
      </c>
      <c r="Y37" s="54">
        <f>シフト!X19</f>
        <v>0</v>
      </c>
      <c r="Z37" s="200">
        <f>シフト!Y19</f>
        <v>0</v>
      </c>
      <c r="AA37" s="107">
        <f>シフト!Z19</f>
        <v>0</v>
      </c>
      <c r="AB37" s="103">
        <f>シフト!AA19</f>
        <v>0</v>
      </c>
      <c r="AC37" s="54">
        <f>シフト!AB19</f>
        <v>0</v>
      </c>
      <c r="AD37" s="54">
        <f>シフト!AC19</f>
        <v>0</v>
      </c>
      <c r="AE37" s="54">
        <f>シフト!AD19</f>
        <v>0</v>
      </c>
      <c r="AF37" s="54">
        <f>シフト!AE19</f>
        <v>0</v>
      </c>
      <c r="AG37" s="54">
        <f>シフト!AF19</f>
        <v>0</v>
      </c>
      <c r="AH37" s="54">
        <f>シフト!AG19</f>
        <v>0</v>
      </c>
      <c r="AI37" s="63"/>
      <c r="AJ37" s="183"/>
      <c r="AK37" s="142">
        <f>IF(AJ37&gt;=$AE$105,1,"")</f>
        <v>1</v>
      </c>
      <c r="AL37" s="124">
        <f>シフト!E76</f>
        <v>0</v>
      </c>
      <c r="AM37" s="124">
        <f>シフト!Z76</f>
        <v>0</v>
      </c>
      <c r="AN37" s="124">
        <f>シフト!AD76</f>
        <v>0</v>
      </c>
    </row>
    <row r="38" spans="1:40" ht="18" customHeight="1">
      <c r="A38" s="41"/>
      <c r="B38" s="64"/>
      <c r="C38" s="82" t="s">
        <v>30</v>
      </c>
      <c r="D38" s="59"/>
      <c r="E38" s="393"/>
      <c r="F38" s="49" t="s">
        <v>25</v>
      </c>
      <c r="G38" s="55">
        <f aca="true" t="shared" si="19" ref="G38:AH38">VLOOKUP(G37,$AL$9:$AN$37,2,FALSE)</f>
        <v>0</v>
      </c>
      <c r="H38" s="54">
        <f t="shared" si="19"/>
        <v>0</v>
      </c>
      <c r="I38" s="54">
        <f t="shared" si="19"/>
        <v>0</v>
      </c>
      <c r="J38" s="54">
        <f t="shared" si="19"/>
        <v>0</v>
      </c>
      <c r="K38" s="54">
        <f t="shared" si="19"/>
        <v>0</v>
      </c>
      <c r="L38" s="54">
        <f t="shared" si="19"/>
        <v>0</v>
      </c>
      <c r="M38" s="200">
        <f t="shared" si="19"/>
        <v>0</v>
      </c>
      <c r="N38" s="204">
        <f t="shared" si="19"/>
        <v>0</v>
      </c>
      <c r="O38" s="54">
        <f t="shared" si="19"/>
        <v>0</v>
      </c>
      <c r="P38" s="54">
        <f t="shared" si="19"/>
        <v>0</v>
      </c>
      <c r="Q38" s="103">
        <f t="shared" si="19"/>
        <v>0</v>
      </c>
      <c r="R38" s="54">
        <f t="shared" si="19"/>
        <v>0</v>
      </c>
      <c r="S38" s="54">
        <f t="shared" si="19"/>
        <v>0</v>
      </c>
      <c r="T38" s="200">
        <f t="shared" si="19"/>
        <v>0</v>
      </c>
      <c r="U38" s="204">
        <f t="shared" si="19"/>
        <v>0</v>
      </c>
      <c r="V38" s="54">
        <f t="shared" si="19"/>
        <v>0</v>
      </c>
      <c r="W38" s="54">
        <f t="shared" si="19"/>
        <v>0</v>
      </c>
      <c r="X38" s="54">
        <f t="shared" si="19"/>
        <v>0</v>
      </c>
      <c r="Y38" s="54">
        <f t="shared" si="19"/>
        <v>0</v>
      </c>
      <c r="Z38" s="200">
        <f t="shared" si="19"/>
        <v>0</v>
      </c>
      <c r="AA38" s="107">
        <f t="shared" si="19"/>
        <v>0</v>
      </c>
      <c r="AB38" s="103">
        <f t="shared" si="19"/>
        <v>0</v>
      </c>
      <c r="AC38" s="54">
        <f t="shared" si="19"/>
        <v>0</v>
      </c>
      <c r="AD38" s="54">
        <f t="shared" si="19"/>
        <v>0</v>
      </c>
      <c r="AE38" s="54">
        <f t="shared" si="19"/>
        <v>0</v>
      </c>
      <c r="AF38" s="54">
        <f t="shared" si="19"/>
        <v>0</v>
      </c>
      <c r="AG38" s="54">
        <f t="shared" si="19"/>
        <v>0</v>
      </c>
      <c r="AH38" s="54">
        <f t="shared" si="19"/>
        <v>0</v>
      </c>
      <c r="AI38" s="60">
        <f>SUM(G38:AH38)</f>
        <v>0</v>
      </c>
      <c r="AJ38" s="183">
        <f>AI38/4</f>
        <v>0</v>
      </c>
      <c r="AK38" s="142">
        <f>IF(AJ38&gt;=$AE$106,1,"")</f>
        <v>1</v>
      </c>
      <c r="AL38" s="142"/>
      <c r="AM38" s="142"/>
      <c r="AN38" s="142"/>
    </row>
    <row r="39" spans="1:40" ht="18" customHeight="1">
      <c r="A39" s="41"/>
      <c r="B39" s="53">
        <f>IF(シフト!B20="","",シフト!B20)</f>
      </c>
      <c r="C39" s="56">
        <f>IF(シフト!C20="","",シフト!C20)</f>
      </c>
      <c r="D39" s="57">
        <f>IF(シフト!D20="","",シフト!D20)</f>
      </c>
      <c r="E39" s="391">
        <f>IF(シフト!E20="","",シフト!E20)</f>
      </c>
      <c r="F39" s="49" t="s">
        <v>13</v>
      </c>
      <c r="G39" s="66">
        <f aca="true" t="shared" si="20" ref="G39:AH39">VLOOKUP(G40,$AL$9:$AN$37,3,FALSE)</f>
        <v>0</v>
      </c>
      <c r="H39" s="62">
        <f t="shared" si="20"/>
        <v>0</v>
      </c>
      <c r="I39" s="62">
        <f t="shared" si="20"/>
        <v>0</v>
      </c>
      <c r="J39" s="62">
        <f t="shared" si="20"/>
        <v>0</v>
      </c>
      <c r="K39" s="62">
        <f t="shared" si="20"/>
        <v>0</v>
      </c>
      <c r="L39" s="62">
        <f t="shared" si="20"/>
        <v>0</v>
      </c>
      <c r="M39" s="199">
        <f t="shared" si="20"/>
        <v>0</v>
      </c>
      <c r="N39" s="205">
        <f t="shared" si="20"/>
        <v>0</v>
      </c>
      <c r="O39" s="62">
        <f t="shared" si="20"/>
        <v>0</v>
      </c>
      <c r="P39" s="62">
        <f t="shared" si="20"/>
        <v>0</v>
      </c>
      <c r="Q39" s="112">
        <f t="shared" si="20"/>
        <v>0</v>
      </c>
      <c r="R39" s="62">
        <f t="shared" si="20"/>
        <v>0</v>
      </c>
      <c r="S39" s="62">
        <f t="shared" si="20"/>
        <v>0</v>
      </c>
      <c r="T39" s="199">
        <f t="shared" si="20"/>
        <v>0</v>
      </c>
      <c r="U39" s="205">
        <f t="shared" si="20"/>
        <v>0</v>
      </c>
      <c r="V39" s="62">
        <f t="shared" si="20"/>
        <v>0</v>
      </c>
      <c r="W39" s="62">
        <f t="shared" si="20"/>
        <v>0</v>
      </c>
      <c r="X39" s="62">
        <f t="shared" si="20"/>
        <v>0</v>
      </c>
      <c r="Y39" s="62">
        <f t="shared" si="20"/>
        <v>0</v>
      </c>
      <c r="Z39" s="199">
        <f t="shared" si="20"/>
        <v>0</v>
      </c>
      <c r="AA39" s="111">
        <f t="shared" si="20"/>
        <v>0</v>
      </c>
      <c r="AB39" s="112">
        <f t="shared" si="20"/>
        <v>0</v>
      </c>
      <c r="AC39" s="62">
        <f t="shared" si="20"/>
        <v>0</v>
      </c>
      <c r="AD39" s="62">
        <f t="shared" si="20"/>
        <v>0</v>
      </c>
      <c r="AE39" s="62">
        <f t="shared" si="20"/>
        <v>0</v>
      </c>
      <c r="AF39" s="62">
        <f t="shared" si="20"/>
        <v>0</v>
      </c>
      <c r="AG39" s="62">
        <f t="shared" si="20"/>
        <v>0</v>
      </c>
      <c r="AH39" s="62">
        <f t="shared" si="20"/>
        <v>0</v>
      </c>
      <c r="AI39" s="63">
        <f>SUM(G39:AH39)</f>
        <v>0</v>
      </c>
      <c r="AJ39" s="183">
        <f>AI39/4</f>
        <v>0</v>
      </c>
      <c r="AK39" s="142"/>
      <c r="AL39" s="142"/>
      <c r="AM39" s="142"/>
      <c r="AN39" s="142"/>
    </row>
    <row r="40" spans="1:40" ht="14.25" hidden="1">
      <c r="A40" s="41"/>
      <c r="B40" s="53"/>
      <c r="C40" s="83"/>
      <c r="D40" s="69"/>
      <c r="E40" s="392"/>
      <c r="F40" s="49"/>
      <c r="G40" s="55">
        <f>シフト!F20</f>
        <v>0</v>
      </c>
      <c r="H40" s="54">
        <f>シフト!G20</f>
        <v>0</v>
      </c>
      <c r="I40" s="54">
        <f>シフト!H20</f>
        <v>0</v>
      </c>
      <c r="J40" s="54">
        <f>シフト!I20</f>
        <v>0</v>
      </c>
      <c r="K40" s="54">
        <f>シフト!J20</f>
        <v>0</v>
      </c>
      <c r="L40" s="54">
        <f>シフト!K20</f>
        <v>0</v>
      </c>
      <c r="M40" s="200">
        <f>シフト!L20</f>
        <v>0</v>
      </c>
      <c r="N40" s="204">
        <f>シフト!M20</f>
        <v>0</v>
      </c>
      <c r="O40" s="54">
        <f>シフト!N20</f>
        <v>0</v>
      </c>
      <c r="P40" s="54">
        <f>シフト!O20</f>
        <v>0</v>
      </c>
      <c r="Q40" s="103">
        <f>シフト!P20</f>
        <v>0</v>
      </c>
      <c r="R40" s="54">
        <f>シフト!Q20</f>
        <v>0</v>
      </c>
      <c r="S40" s="54">
        <f>シフト!R20</f>
        <v>0</v>
      </c>
      <c r="T40" s="200">
        <f>シフト!S20</f>
        <v>0</v>
      </c>
      <c r="U40" s="204">
        <f>シフト!T20</f>
        <v>0</v>
      </c>
      <c r="V40" s="54">
        <f>シフト!U20</f>
        <v>0</v>
      </c>
      <c r="W40" s="54">
        <f>シフト!V20</f>
        <v>0</v>
      </c>
      <c r="X40" s="54">
        <f>シフト!W20</f>
        <v>0</v>
      </c>
      <c r="Y40" s="54">
        <f>シフト!X20</f>
        <v>0</v>
      </c>
      <c r="Z40" s="200">
        <f>シフト!Y20</f>
        <v>0</v>
      </c>
      <c r="AA40" s="107">
        <f>シフト!Z20</f>
        <v>0</v>
      </c>
      <c r="AB40" s="103">
        <f>シフト!AA20</f>
        <v>0</v>
      </c>
      <c r="AC40" s="54">
        <f>シフト!AB20</f>
        <v>0</v>
      </c>
      <c r="AD40" s="54">
        <f>シフト!AC20</f>
        <v>0</v>
      </c>
      <c r="AE40" s="54">
        <f>シフト!AD20</f>
        <v>0</v>
      </c>
      <c r="AF40" s="54">
        <f>シフト!AE20</f>
        <v>0</v>
      </c>
      <c r="AG40" s="54">
        <f>シフト!AF20</f>
        <v>0</v>
      </c>
      <c r="AH40" s="54">
        <f>シフト!AG20</f>
        <v>0</v>
      </c>
      <c r="AI40" s="63"/>
      <c r="AJ40" s="183"/>
      <c r="AK40" s="142">
        <f>IF(AJ40&gt;=$AE$105,1,"")</f>
        <v>1</v>
      </c>
      <c r="AL40" s="142"/>
      <c r="AM40" s="142"/>
      <c r="AN40" s="142"/>
    </row>
    <row r="41" spans="1:40" ht="18" customHeight="1">
      <c r="A41" s="41"/>
      <c r="B41" s="61"/>
      <c r="C41" s="62" t="s">
        <v>30</v>
      </c>
      <c r="D41" s="59"/>
      <c r="E41" s="393"/>
      <c r="F41" s="49" t="s">
        <v>25</v>
      </c>
      <c r="G41" s="55">
        <f aca="true" t="shared" si="21" ref="G41:AH41">VLOOKUP(G40,$AL$9:$AN$37,2,FALSE)</f>
        <v>0</v>
      </c>
      <c r="H41" s="54">
        <f t="shared" si="21"/>
        <v>0</v>
      </c>
      <c r="I41" s="54">
        <f t="shared" si="21"/>
        <v>0</v>
      </c>
      <c r="J41" s="54">
        <f t="shared" si="21"/>
        <v>0</v>
      </c>
      <c r="K41" s="54">
        <f t="shared" si="21"/>
        <v>0</v>
      </c>
      <c r="L41" s="54">
        <f t="shared" si="21"/>
        <v>0</v>
      </c>
      <c r="M41" s="200">
        <f t="shared" si="21"/>
        <v>0</v>
      </c>
      <c r="N41" s="204">
        <f t="shared" si="21"/>
        <v>0</v>
      </c>
      <c r="O41" s="54">
        <f t="shared" si="21"/>
        <v>0</v>
      </c>
      <c r="P41" s="54">
        <f t="shared" si="21"/>
        <v>0</v>
      </c>
      <c r="Q41" s="103">
        <f t="shared" si="21"/>
        <v>0</v>
      </c>
      <c r="R41" s="54">
        <f t="shared" si="21"/>
        <v>0</v>
      </c>
      <c r="S41" s="54">
        <f t="shared" si="21"/>
        <v>0</v>
      </c>
      <c r="T41" s="200">
        <f t="shared" si="21"/>
        <v>0</v>
      </c>
      <c r="U41" s="204">
        <f t="shared" si="21"/>
        <v>0</v>
      </c>
      <c r="V41" s="54">
        <f t="shared" si="21"/>
        <v>0</v>
      </c>
      <c r="W41" s="54">
        <f t="shared" si="21"/>
        <v>0</v>
      </c>
      <c r="X41" s="54">
        <f t="shared" si="21"/>
        <v>0</v>
      </c>
      <c r="Y41" s="54">
        <f t="shared" si="21"/>
        <v>0</v>
      </c>
      <c r="Z41" s="200">
        <f t="shared" si="21"/>
        <v>0</v>
      </c>
      <c r="AA41" s="107">
        <f t="shared" si="21"/>
        <v>0</v>
      </c>
      <c r="AB41" s="103">
        <f t="shared" si="21"/>
        <v>0</v>
      </c>
      <c r="AC41" s="54">
        <f t="shared" si="21"/>
        <v>0</v>
      </c>
      <c r="AD41" s="54">
        <f t="shared" si="21"/>
        <v>0</v>
      </c>
      <c r="AE41" s="54">
        <f t="shared" si="21"/>
        <v>0</v>
      </c>
      <c r="AF41" s="54">
        <f t="shared" si="21"/>
        <v>0</v>
      </c>
      <c r="AG41" s="54">
        <f t="shared" si="21"/>
        <v>0</v>
      </c>
      <c r="AH41" s="54">
        <f t="shared" si="21"/>
        <v>0</v>
      </c>
      <c r="AI41" s="60">
        <f>SUM(G41:AH41)</f>
        <v>0</v>
      </c>
      <c r="AJ41" s="183">
        <f>AI41/4</f>
        <v>0</v>
      </c>
      <c r="AK41" s="142">
        <f>IF(AJ41&gt;=$AE$106,1,"")</f>
        <v>1</v>
      </c>
      <c r="AL41" s="142"/>
      <c r="AM41" s="142"/>
      <c r="AN41" s="142"/>
    </row>
    <row r="42" spans="1:40" ht="14.25">
      <c r="A42" s="41"/>
      <c r="B42" s="53">
        <f>IF(シフト!B21="","",シフト!B21)</f>
      </c>
      <c r="C42" s="56">
        <f>IF(シフト!C21="","",シフト!C21)</f>
      </c>
      <c r="D42" s="57">
        <f>IF(シフト!D21="","",シフト!D21)</f>
      </c>
      <c r="E42" s="391">
        <f>IF(シフト!E21="","",シフト!E21)</f>
      </c>
      <c r="F42" s="49" t="s">
        <v>13</v>
      </c>
      <c r="G42" s="66">
        <f aca="true" t="shared" si="22" ref="G42:AH42">VLOOKUP(G43,$AL$9:$AN$37,3,FALSE)</f>
        <v>0</v>
      </c>
      <c r="H42" s="62">
        <f t="shared" si="22"/>
        <v>0</v>
      </c>
      <c r="I42" s="62">
        <f t="shared" si="22"/>
        <v>0</v>
      </c>
      <c r="J42" s="62">
        <f t="shared" si="22"/>
        <v>0</v>
      </c>
      <c r="K42" s="62">
        <f t="shared" si="22"/>
        <v>0</v>
      </c>
      <c r="L42" s="62">
        <f t="shared" si="22"/>
        <v>0</v>
      </c>
      <c r="M42" s="199">
        <f t="shared" si="22"/>
        <v>0</v>
      </c>
      <c r="N42" s="205">
        <f t="shared" si="22"/>
        <v>0</v>
      </c>
      <c r="O42" s="62">
        <f t="shared" si="22"/>
        <v>0</v>
      </c>
      <c r="P42" s="62">
        <f t="shared" si="22"/>
        <v>0</v>
      </c>
      <c r="Q42" s="112">
        <f t="shared" si="22"/>
        <v>0</v>
      </c>
      <c r="R42" s="62">
        <f t="shared" si="22"/>
        <v>0</v>
      </c>
      <c r="S42" s="62">
        <f t="shared" si="22"/>
        <v>0</v>
      </c>
      <c r="T42" s="199">
        <f t="shared" si="22"/>
        <v>0</v>
      </c>
      <c r="U42" s="205">
        <f t="shared" si="22"/>
        <v>0</v>
      </c>
      <c r="V42" s="62">
        <f t="shared" si="22"/>
        <v>0</v>
      </c>
      <c r="W42" s="62">
        <f t="shared" si="22"/>
        <v>0</v>
      </c>
      <c r="X42" s="62">
        <f t="shared" si="22"/>
        <v>0</v>
      </c>
      <c r="Y42" s="62">
        <f t="shared" si="22"/>
        <v>0</v>
      </c>
      <c r="Z42" s="199">
        <f t="shared" si="22"/>
        <v>0</v>
      </c>
      <c r="AA42" s="111">
        <f t="shared" si="22"/>
        <v>0</v>
      </c>
      <c r="AB42" s="112">
        <f t="shared" si="22"/>
        <v>0</v>
      </c>
      <c r="AC42" s="62">
        <f t="shared" si="22"/>
        <v>0</v>
      </c>
      <c r="AD42" s="62">
        <f t="shared" si="22"/>
        <v>0</v>
      </c>
      <c r="AE42" s="62">
        <f t="shared" si="22"/>
        <v>0</v>
      </c>
      <c r="AF42" s="62">
        <f t="shared" si="22"/>
        <v>0</v>
      </c>
      <c r="AG42" s="62">
        <f t="shared" si="22"/>
        <v>0</v>
      </c>
      <c r="AH42" s="62">
        <f t="shared" si="22"/>
        <v>0</v>
      </c>
      <c r="AI42" s="63">
        <f>SUM(G42:AH42)</f>
        <v>0</v>
      </c>
      <c r="AJ42" s="183">
        <f>AI42/4</f>
        <v>0</v>
      </c>
      <c r="AK42" s="142"/>
      <c r="AL42" s="142"/>
      <c r="AM42" s="142"/>
      <c r="AN42" s="142"/>
    </row>
    <row r="43" spans="1:40" ht="14.25" hidden="1">
      <c r="A43" s="41"/>
      <c r="B43" s="53"/>
      <c r="C43" s="83"/>
      <c r="D43" s="69"/>
      <c r="E43" s="392"/>
      <c r="F43" s="49"/>
      <c r="G43" s="55">
        <f>シフト!F21</f>
        <v>0</v>
      </c>
      <c r="H43" s="54">
        <f>シフト!G21</f>
        <v>0</v>
      </c>
      <c r="I43" s="54">
        <f>シフト!H21</f>
        <v>0</v>
      </c>
      <c r="J43" s="54">
        <f>シフト!I21</f>
        <v>0</v>
      </c>
      <c r="K43" s="54">
        <f>シフト!J21</f>
        <v>0</v>
      </c>
      <c r="L43" s="54">
        <f>シフト!K21</f>
        <v>0</v>
      </c>
      <c r="M43" s="200">
        <f>シフト!L21</f>
        <v>0</v>
      </c>
      <c r="N43" s="204">
        <f>シフト!M21</f>
        <v>0</v>
      </c>
      <c r="O43" s="54">
        <f>シフト!N21</f>
        <v>0</v>
      </c>
      <c r="P43" s="54">
        <f>シフト!O21</f>
        <v>0</v>
      </c>
      <c r="Q43" s="103">
        <f>シフト!P21</f>
        <v>0</v>
      </c>
      <c r="R43" s="54">
        <f>シフト!Q21</f>
        <v>0</v>
      </c>
      <c r="S43" s="54">
        <f>シフト!R21</f>
        <v>0</v>
      </c>
      <c r="T43" s="200">
        <f>シフト!S21</f>
        <v>0</v>
      </c>
      <c r="U43" s="204">
        <f>シフト!T21</f>
        <v>0</v>
      </c>
      <c r="V43" s="54">
        <f>シフト!U21</f>
        <v>0</v>
      </c>
      <c r="W43" s="54">
        <f>シフト!V21</f>
        <v>0</v>
      </c>
      <c r="X43" s="54">
        <f>シフト!W21</f>
        <v>0</v>
      </c>
      <c r="Y43" s="54">
        <f>シフト!X21</f>
        <v>0</v>
      </c>
      <c r="Z43" s="200">
        <f>シフト!Y21</f>
        <v>0</v>
      </c>
      <c r="AA43" s="107">
        <f>シフト!Z21</f>
        <v>0</v>
      </c>
      <c r="AB43" s="103">
        <f>シフト!AA21</f>
        <v>0</v>
      </c>
      <c r="AC43" s="54">
        <f>シフト!AB21</f>
        <v>0</v>
      </c>
      <c r="AD43" s="54">
        <f>シフト!AC21</f>
        <v>0</v>
      </c>
      <c r="AE43" s="54">
        <f>シフト!AD21</f>
        <v>0</v>
      </c>
      <c r="AF43" s="54">
        <f>シフト!AE21</f>
        <v>0</v>
      </c>
      <c r="AG43" s="54">
        <f>シフト!AF21</f>
        <v>0</v>
      </c>
      <c r="AH43" s="54">
        <f>シフト!AG21</f>
        <v>0</v>
      </c>
      <c r="AI43" s="63"/>
      <c r="AJ43" s="183"/>
      <c r="AK43" s="142">
        <f>IF(AJ43&gt;=$AE$105,1,"")</f>
        <v>1</v>
      </c>
      <c r="AL43" s="142"/>
      <c r="AM43" s="142"/>
      <c r="AN43" s="142"/>
    </row>
    <row r="44" spans="1:40" ht="18" customHeight="1">
      <c r="A44" s="41"/>
      <c r="B44" s="61" t="s">
        <v>3</v>
      </c>
      <c r="C44" s="62" t="s">
        <v>30</v>
      </c>
      <c r="D44" s="59"/>
      <c r="E44" s="393"/>
      <c r="F44" s="49" t="s">
        <v>25</v>
      </c>
      <c r="G44" s="55">
        <f aca="true" t="shared" si="23" ref="G44:AH44">VLOOKUP(G43,$AL$9:$AN$37,2,FALSE)</f>
        <v>0</v>
      </c>
      <c r="H44" s="54">
        <f t="shared" si="23"/>
        <v>0</v>
      </c>
      <c r="I44" s="54">
        <f t="shared" si="23"/>
        <v>0</v>
      </c>
      <c r="J44" s="54">
        <f t="shared" si="23"/>
        <v>0</v>
      </c>
      <c r="K44" s="54">
        <f t="shared" si="23"/>
        <v>0</v>
      </c>
      <c r="L44" s="54">
        <f t="shared" si="23"/>
        <v>0</v>
      </c>
      <c r="M44" s="200">
        <f t="shared" si="23"/>
        <v>0</v>
      </c>
      <c r="N44" s="204">
        <f t="shared" si="23"/>
        <v>0</v>
      </c>
      <c r="O44" s="54">
        <f t="shared" si="23"/>
        <v>0</v>
      </c>
      <c r="P44" s="54">
        <f t="shared" si="23"/>
        <v>0</v>
      </c>
      <c r="Q44" s="103">
        <f t="shared" si="23"/>
        <v>0</v>
      </c>
      <c r="R44" s="54">
        <f t="shared" si="23"/>
        <v>0</v>
      </c>
      <c r="S44" s="54">
        <f t="shared" si="23"/>
        <v>0</v>
      </c>
      <c r="T44" s="200">
        <f t="shared" si="23"/>
        <v>0</v>
      </c>
      <c r="U44" s="204">
        <f t="shared" si="23"/>
        <v>0</v>
      </c>
      <c r="V44" s="54">
        <f t="shared" si="23"/>
        <v>0</v>
      </c>
      <c r="W44" s="54">
        <f t="shared" si="23"/>
        <v>0</v>
      </c>
      <c r="X44" s="54">
        <f t="shared" si="23"/>
        <v>0</v>
      </c>
      <c r="Y44" s="54">
        <f t="shared" si="23"/>
        <v>0</v>
      </c>
      <c r="Z44" s="200">
        <f t="shared" si="23"/>
        <v>0</v>
      </c>
      <c r="AA44" s="107">
        <f t="shared" si="23"/>
        <v>0</v>
      </c>
      <c r="AB44" s="103">
        <f t="shared" si="23"/>
        <v>0</v>
      </c>
      <c r="AC44" s="54">
        <f t="shared" si="23"/>
        <v>0</v>
      </c>
      <c r="AD44" s="54">
        <f t="shared" si="23"/>
        <v>0</v>
      </c>
      <c r="AE44" s="54">
        <f t="shared" si="23"/>
        <v>0</v>
      </c>
      <c r="AF44" s="54">
        <f t="shared" si="23"/>
        <v>0</v>
      </c>
      <c r="AG44" s="54">
        <f t="shared" si="23"/>
        <v>0</v>
      </c>
      <c r="AH44" s="54">
        <f t="shared" si="23"/>
        <v>0</v>
      </c>
      <c r="AI44" s="60">
        <f>SUM(G44:AH44)</f>
        <v>0</v>
      </c>
      <c r="AJ44" s="183">
        <f>AI44/4</f>
        <v>0</v>
      </c>
      <c r="AK44" s="142">
        <f>IF(AJ44&gt;=$AE$106,1,"")</f>
        <v>1</v>
      </c>
      <c r="AL44" s="142"/>
      <c r="AM44" s="142"/>
      <c r="AN44" s="142"/>
    </row>
    <row r="45" spans="1:40" ht="14.25">
      <c r="A45" s="41"/>
      <c r="B45" s="53">
        <f>IF(シフト!B22="","",シフト!B22)</f>
      </c>
      <c r="C45" s="56">
        <f>IF(シフト!C22="","",シフト!C22)</f>
      </c>
      <c r="D45" s="57">
        <f>IF(シフト!D22="","",シフト!D22)</f>
      </c>
      <c r="E45" s="391">
        <f>IF(シフト!E22="","",シフト!E22)</f>
      </c>
      <c r="F45" s="49" t="s">
        <v>13</v>
      </c>
      <c r="G45" s="66">
        <f aca="true" t="shared" si="24" ref="G45:AH45">VLOOKUP(G46,$AL$9:$AN$37,3,FALSE)</f>
        <v>0</v>
      </c>
      <c r="H45" s="62">
        <f t="shared" si="24"/>
        <v>0</v>
      </c>
      <c r="I45" s="62">
        <f t="shared" si="24"/>
        <v>0</v>
      </c>
      <c r="J45" s="62">
        <f t="shared" si="24"/>
        <v>0</v>
      </c>
      <c r="K45" s="62">
        <f t="shared" si="24"/>
        <v>0</v>
      </c>
      <c r="L45" s="62">
        <f t="shared" si="24"/>
        <v>0</v>
      </c>
      <c r="M45" s="199">
        <f t="shared" si="24"/>
        <v>0</v>
      </c>
      <c r="N45" s="205">
        <f t="shared" si="24"/>
        <v>0</v>
      </c>
      <c r="O45" s="62">
        <f t="shared" si="24"/>
        <v>0</v>
      </c>
      <c r="P45" s="62">
        <f t="shared" si="24"/>
        <v>0</v>
      </c>
      <c r="Q45" s="112">
        <f t="shared" si="24"/>
        <v>0</v>
      </c>
      <c r="R45" s="62">
        <f t="shared" si="24"/>
        <v>0</v>
      </c>
      <c r="S45" s="62">
        <f t="shared" si="24"/>
        <v>0</v>
      </c>
      <c r="T45" s="199">
        <f t="shared" si="24"/>
        <v>0</v>
      </c>
      <c r="U45" s="205">
        <f t="shared" si="24"/>
        <v>0</v>
      </c>
      <c r="V45" s="62">
        <f t="shared" si="24"/>
        <v>0</v>
      </c>
      <c r="W45" s="62">
        <f t="shared" si="24"/>
        <v>0</v>
      </c>
      <c r="X45" s="62">
        <f t="shared" si="24"/>
        <v>0</v>
      </c>
      <c r="Y45" s="62">
        <f t="shared" si="24"/>
        <v>0</v>
      </c>
      <c r="Z45" s="199">
        <f t="shared" si="24"/>
        <v>0</v>
      </c>
      <c r="AA45" s="111">
        <f t="shared" si="24"/>
        <v>0</v>
      </c>
      <c r="AB45" s="112">
        <f t="shared" si="24"/>
        <v>0</v>
      </c>
      <c r="AC45" s="62">
        <f t="shared" si="24"/>
        <v>0</v>
      </c>
      <c r="AD45" s="62">
        <f t="shared" si="24"/>
        <v>0</v>
      </c>
      <c r="AE45" s="62">
        <f t="shared" si="24"/>
        <v>0</v>
      </c>
      <c r="AF45" s="62">
        <f t="shared" si="24"/>
        <v>0</v>
      </c>
      <c r="AG45" s="62">
        <f t="shared" si="24"/>
        <v>0</v>
      </c>
      <c r="AH45" s="62">
        <f t="shared" si="24"/>
        <v>0</v>
      </c>
      <c r="AI45" s="63">
        <f>SUM(G45:AH45)</f>
        <v>0</v>
      </c>
      <c r="AJ45" s="183">
        <f>AI45/4</f>
        <v>0</v>
      </c>
      <c r="AK45" s="142"/>
      <c r="AL45" s="142"/>
      <c r="AM45" s="142"/>
      <c r="AN45" s="142"/>
    </row>
    <row r="46" spans="1:40" ht="14.25" hidden="1">
      <c r="A46" s="41"/>
      <c r="B46" s="53"/>
      <c r="C46" s="83"/>
      <c r="D46" s="69"/>
      <c r="E46" s="392"/>
      <c r="F46" s="49"/>
      <c r="G46" s="55">
        <f>シフト!F22</f>
        <v>0</v>
      </c>
      <c r="H46" s="54">
        <f>シフト!G22</f>
        <v>0</v>
      </c>
      <c r="I46" s="54">
        <f>シフト!H22</f>
        <v>0</v>
      </c>
      <c r="J46" s="54">
        <f>シフト!I22</f>
        <v>0</v>
      </c>
      <c r="K46" s="54">
        <f>シフト!J22</f>
        <v>0</v>
      </c>
      <c r="L46" s="54">
        <f>シフト!K22</f>
        <v>0</v>
      </c>
      <c r="M46" s="200">
        <f>シフト!L22</f>
        <v>0</v>
      </c>
      <c r="N46" s="204">
        <f>シフト!M22</f>
        <v>0</v>
      </c>
      <c r="O46" s="54">
        <f>シフト!N22</f>
        <v>0</v>
      </c>
      <c r="P46" s="54">
        <f>シフト!O22</f>
        <v>0</v>
      </c>
      <c r="Q46" s="103">
        <f>シフト!P22</f>
        <v>0</v>
      </c>
      <c r="R46" s="54">
        <f>シフト!Q22</f>
        <v>0</v>
      </c>
      <c r="S46" s="54">
        <f>シフト!R22</f>
        <v>0</v>
      </c>
      <c r="T46" s="200">
        <f>シフト!S22</f>
        <v>0</v>
      </c>
      <c r="U46" s="204">
        <f>シフト!T22</f>
        <v>0</v>
      </c>
      <c r="V46" s="54">
        <f>シフト!U22</f>
        <v>0</v>
      </c>
      <c r="W46" s="54">
        <f>シフト!V22</f>
        <v>0</v>
      </c>
      <c r="X46" s="54">
        <f>シフト!W22</f>
        <v>0</v>
      </c>
      <c r="Y46" s="54">
        <f>シフト!X22</f>
        <v>0</v>
      </c>
      <c r="Z46" s="200">
        <f>シフト!Y22</f>
        <v>0</v>
      </c>
      <c r="AA46" s="107">
        <f>シフト!Z22</f>
        <v>0</v>
      </c>
      <c r="AB46" s="103">
        <f>シフト!AA22</f>
        <v>0</v>
      </c>
      <c r="AC46" s="54">
        <f>シフト!AB22</f>
        <v>0</v>
      </c>
      <c r="AD46" s="54">
        <f>シフト!AC22</f>
        <v>0</v>
      </c>
      <c r="AE46" s="54">
        <f>シフト!AD22</f>
        <v>0</v>
      </c>
      <c r="AF46" s="54">
        <f>シフト!AE22</f>
        <v>0</v>
      </c>
      <c r="AG46" s="54">
        <f>シフト!AF22</f>
        <v>0</v>
      </c>
      <c r="AH46" s="54">
        <f>シフト!AG22</f>
        <v>0</v>
      </c>
      <c r="AI46" s="63"/>
      <c r="AJ46" s="183"/>
      <c r="AK46" s="142">
        <f>IF(AJ46&gt;=$AE$105,1,"")</f>
        <v>1</v>
      </c>
      <c r="AL46" s="142"/>
      <c r="AM46" s="142"/>
      <c r="AN46" s="142"/>
    </row>
    <row r="47" spans="1:40" ht="18" customHeight="1">
      <c r="A47" s="41"/>
      <c r="B47" s="64" t="s">
        <v>3</v>
      </c>
      <c r="C47" s="62" t="s">
        <v>30</v>
      </c>
      <c r="D47" s="59"/>
      <c r="E47" s="393"/>
      <c r="F47" s="49" t="s">
        <v>25</v>
      </c>
      <c r="G47" s="55">
        <f aca="true" t="shared" si="25" ref="G47:AH47">VLOOKUP(G46,$AL$9:$AN$37,2,FALSE)</f>
        <v>0</v>
      </c>
      <c r="H47" s="54">
        <f t="shared" si="25"/>
        <v>0</v>
      </c>
      <c r="I47" s="54">
        <f t="shared" si="25"/>
        <v>0</v>
      </c>
      <c r="J47" s="54">
        <f t="shared" si="25"/>
        <v>0</v>
      </c>
      <c r="K47" s="54">
        <f t="shared" si="25"/>
        <v>0</v>
      </c>
      <c r="L47" s="54">
        <f t="shared" si="25"/>
        <v>0</v>
      </c>
      <c r="M47" s="200">
        <f t="shared" si="25"/>
        <v>0</v>
      </c>
      <c r="N47" s="204">
        <f t="shared" si="25"/>
        <v>0</v>
      </c>
      <c r="O47" s="54">
        <f t="shared" si="25"/>
        <v>0</v>
      </c>
      <c r="P47" s="54">
        <f t="shared" si="25"/>
        <v>0</v>
      </c>
      <c r="Q47" s="103">
        <f t="shared" si="25"/>
        <v>0</v>
      </c>
      <c r="R47" s="54">
        <f t="shared" si="25"/>
        <v>0</v>
      </c>
      <c r="S47" s="54">
        <f t="shared" si="25"/>
        <v>0</v>
      </c>
      <c r="T47" s="200">
        <f t="shared" si="25"/>
        <v>0</v>
      </c>
      <c r="U47" s="204">
        <f t="shared" si="25"/>
        <v>0</v>
      </c>
      <c r="V47" s="54">
        <f t="shared" si="25"/>
        <v>0</v>
      </c>
      <c r="W47" s="54">
        <f t="shared" si="25"/>
        <v>0</v>
      </c>
      <c r="X47" s="54">
        <f t="shared" si="25"/>
        <v>0</v>
      </c>
      <c r="Y47" s="54">
        <f t="shared" si="25"/>
        <v>0</v>
      </c>
      <c r="Z47" s="200">
        <f t="shared" si="25"/>
        <v>0</v>
      </c>
      <c r="AA47" s="107">
        <f t="shared" si="25"/>
        <v>0</v>
      </c>
      <c r="AB47" s="103">
        <f t="shared" si="25"/>
        <v>0</v>
      </c>
      <c r="AC47" s="54">
        <f t="shared" si="25"/>
        <v>0</v>
      </c>
      <c r="AD47" s="54">
        <f t="shared" si="25"/>
        <v>0</v>
      </c>
      <c r="AE47" s="54">
        <f t="shared" si="25"/>
        <v>0</v>
      </c>
      <c r="AF47" s="54">
        <f t="shared" si="25"/>
        <v>0</v>
      </c>
      <c r="AG47" s="54">
        <f t="shared" si="25"/>
        <v>0</v>
      </c>
      <c r="AH47" s="54">
        <f t="shared" si="25"/>
        <v>0</v>
      </c>
      <c r="AI47" s="60">
        <f>SUM(G47:AH47)</f>
        <v>0</v>
      </c>
      <c r="AJ47" s="183">
        <f>AI47/4</f>
        <v>0</v>
      </c>
      <c r="AK47" s="142">
        <f>IF(AJ47&gt;=$AE$106,1,"")</f>
        <v>1</v>
      </c>
      <c r="AL47" s="142"/>
      <c r="AM47" s="142"/>
      <c r="AN47" s="142"/>
    </row>
    <row r="48" spans="1:40" ht="17.25" customHeight="1">
      <c r="A48" s="41"/>
      <c r="B48" s="53">
        <f>IF(シフト!B23="","",シフト!B23)</f>
      </c>
      <c r="C48" s="56">
        <f>IF(シフト!C23="","",シフト!C23)</f>
      </c>
      <c r="D48" s="57">
        <f>IF(シフト!D23="","",シフト!D23)</f>
      </c>
      <c r="E48" s="391">
        <f>IF(シフト!E23="","",シフト!E23)</f>
      </c>
      <c r="F48" s="49" t="s">
        <v>13</v>
      </c>
      <c r="G48" s="66">
        <f aca="true" t="shared" si="26" ref="G48:AH48">VLOOKUP(G49,$AL$9:$AN$37,3,FALSE)</f>
        <v>0</v>
      </c>
      <c r="H48" s="62">
        <f t="shared" si="26"/>
        <v>0</v>
      </c>
      <c r="I48" s="62">
        <f t="shared" si="26"/>
        <v>0</v>
      </c>
      <c r="J48" s="62">
        <f t="shared" si="26"/>
        <v>0</v>
      </c>
      <c r="K48" s="62">
        <f t="shared" si="26"/>
        <v>0</v>
      </c>
      <c r="L48" s="62">
        <f t="shared" si="26"/>
        <v>0</v>
      </c>
      <c r="M48" s="199">
        <f t="shared" si="26"/>
        <v>0</v>
      </c>
      <c r="N48" s="205">
        <f t="shared" si="26"/>
        <v>0</v>
      </c>
      <c r="O48" s="62">
        <f t="shared" si="26"/>
        <v>0</v>
      </c>
      <c r="P48" s="62">
        <f t="shared" si="26"/>
        <v>0</v>
      </c>
      <c r="Q48" s="112">
        <f t="shared" si="26"/>
        <v>0</v>
      </c>
      <c r="R48" s="62">
        <f t="shared" si="26"/>
        <v>0</v>
      </c>
      <c r="S48" s="62">
        <f t="shared" si="26"/>
        <v>0</v>
      </c>
      <c r="T48" s="199">
        <f t="shared" si="26"/>
        <v>0</v>
      </c>
      <c r="U48" s="205">
        <f t="shared" si="26"/>
        <v>0</v>
      </c>
      <c r="V48" s="62">
        <f t="shared" si="26"/>
        <v>0</v>
      </c>
      <c r="W48" s="62">
        <f t="shared" si="26"/>
        <v>0</v>
      </c>
      <c r="X48" s="62">
        <f t="shared" si="26"/>
        <v>0</v>
      </c>
      <c r="Y48" s="62">
        <f t="shared" si="26"/>
        <v>0</v>
      </c>
      <c r="Z48" s="199">
        <f t="shared" si="26"/>
        <v>0</v>
      </c>
      <c r="AA48" s="111">
        <f t="shared" si="26"/>
        <v>0</v>
      </c>
      <c r="AB48" s="112">
        <f t="shared" si="26"/>
        <v>0</v>
      </c>
      <c r="AC48" s="62">
        <f t="shared" si="26"/>
        <v>0</v>
      </c>
      <c r="AD48" s="62">
        <f t="shared" si="26"/>
        <v>0</v>
      </c>
      <c r="AE48" s="62">
        <f t="shared" si="26"/>
        <v>0</v>
      </c>
      <c r="AF48" s="62">
        <f t="shared" si="26"/>
        <v>0</v>
      </c>
      <c r="AG48" s="62">
        <f t="shared" si="26"/>
        <v>0</v>
      </c>
      <c r="AH48" s="62">
        <f t="shared" si="26"/>
        <v>0</v>
      </c>
      <c r="AI48" s="63">
        <f>SUM(G48:AH48)</f>
        <v>0</v>
      </c>
      <c r="AJ48" s="183">
        <f>AI48/4</f>
        <v>0</v>
      </c>
      <c r="AK48" s="142"/>
      <c r="AL48" s="142"/>
      <c r="AM48" s="142"/>
      <c r="AN48" s="142"/>
    </row>
    <row r="49" spans="1:40" ht="14.25" hidden="1">
      <c r="A49" s="41"/>
      <c r="B49" s="53"/>
      <c r="C49" s="83"/>
      <c r="D49" s="69"/>
      <c r="E49" s="392"/>
      <c r="F49" s="49"/>
      <c r="G49" s="55">
        <f>シフト!F23</f>
        <v>0</v>
      </c>
      <c r="H49" s="54">
        <f>シフト!G23</f>
        <v>0</v>
      </c>
      <c r="I49" s="54">
        <f>シフト!H23</f>
        <v>0</v>
      </c>
      <c r="J49" s="54">
        <f>シフト!I23</f>
        <v>0</v>
      </c>
      <c r="K49" s="54">
        <f>シフト!J23</f>
        <v>0</v>
      </c>
      <c r="L49" s="54">
        <f>シフト!K23</f>
        <v>0</v>
      </c>
      <c r="M49" s="200">
        <f>シフト!L23</f>
        <v>0</v>
      </c>
      <c r="N49" s="204">
        <f>シフト!M23</f>
        <v>0</v>
      </c>
      <c r="O49" s="54">
        <f>シフト!N23</f>
        <v>0</v>
      </c>
      <c r="P49" s="54">
        <f>シフト!O23</f>
        <v>0</v>
      </c>
      <c r="Q49" s="103">
        <f>シフト!P23</f>
        <v>0</v>
      </c>
      <c r="R49" s="54">
        <f>シフト!Q23</f>
        <v>0</v>
      </c>
      <c r="S49" s="54">
        <f>シフト!R23</f>
        <v>0</v>
      </c>
      <c r="T49" s="200">
        <f>シフト!S23</f>
        <v>0</v>
      </c>
      <c r="U49" s="204">
        <f>シフト!T23</f>
        <v>0</v>
      </c>
      <c r="V49" s="54">
        <f>シフト!U23</f>
        <v>0</v>
      </c>
      <c r="W49" s="54">
        <f>シフト!V23</f>
        <v>0</v>
      </c>
      <c r="X49" s="54">
        <f>シフト!W23</f>
        <v>0</v>
      </c>
      <c r="Y49" s="54">
        <f>シフト!X23</f>
        <v>0</v>
      </c>
      <c r="Z49" s="200">
        <f>シフト!Y23</f>
        <v>0</v>
      </c>
      <c r="AA49" s="107">
        <f>シフト!Z23</f>
        <v>0</v>
      </c>
      <c r="AB49" s="103">
        <f>シフト!AA23</f>
        <v>0</v>
      </c>
      <c r="AC49" s="54">
        <f>シフト!AB23</f>
        <v>0</v>
      </c>
      <c r="AD49" s="54">
        <f>シフト!AC23</f>
        <v>0</v>
      </c>
      <c r="AE49" s="54">
        <f>シフト!AD23</f>
        <v>0</v>
      </c>
      <c r="AF49" s="54">
        <f>シフト!AE23</f>
        <v>0</v>
      </c>
      <c r="AG49" s="54">
        <f>シフト!AF23</f>
        <v>0</v>
      </c>
      <c r="AH49" s="54">
        <f>シフト!AG23</f>
        <v>0</v>
      </c>
      <c r="AI49" s="63"/>
      <c r="AJ49" s="183"/>
      <c r="AK49" s="142">
        <f>IF(AJ49&gt;=$AE$105,1,"")</f>
        <v>1</v>
      </c>
      <c r="AL49" s="142"/>
      <c r="AM49" s="142"/>
      <c r="AN49" s="142"/>
    </row>
    <row r="50" spans="1:40" ht="18" customHeight="1">
      <c r="A50" s="41"/>
      <c r="B50" s="64" t="s">
        <v>3</v>
      </c>
      <c r="C50" s="62" t="s">
        <v>30</v>
      </c>
      <c r="D50" s="59"/>
      <c r="E50" s="393"/>
      <c r="F50" s="49" t="s">
        <v>25</v>
      </c>
      <c r="G50" s="55">
        <f aca="true" t="shared" si="27" ref="G50:AH50">VLOOKUP(G49,$AL$9:$AN$37,2,FALSE)</f>
        <v>0</v>
      </c>
      <c r="H50" s="54">
        <f t="shared" si="27"/>
        <v>0</v>
      </c>
      <c r="I50" s="54">
        <f t="shared" si="27"/>
        <v>0</v>
      </c>
      <c r="J50" s="54">
        <f t="shared" si="27"/>
        <v>0</v>
      </c>
      <c r="K50" s="54">
        <f t="shared" si="27"/>
        <v>0</v>
      </c>
      <c r="L50" s="54">
        <f t="shared" si="27"/>
        <v>0</v>
      </c>
      <c r="M50" s="200">
        <f t="shared" si="27"/>
        <v>0</v>
      </c>
      <c r="N50" s="204">
        <f t="shared" si="27"/>
        <v>0</v>
      </c>
      <c r="O50" s="54">
        <f t="shared" si="27"/>
        <v>0</v>
      </c>
      <c r="P50" s="54">
        <f t="shared" si="27"/>
        <v>0</v>
      </c>
      <c r="Q50" s="103">
        <f t="shared" si="27"/>
        <v>0</v>
      </c>
      <c r="R50" s="54">
        <f t="shared" si="27"/>
        <v>0</v>
      </c>
      <c r="S50" s="54">
        <f t="shared" si="27"/>
        <v>0</v>
      </c>
      <c r="T50" s="200">
        <f t="shared" si="27"/>
        <v>0</v>
      </c>
      <c r="U50" s="204">
        <f t="shared" si="27"/>
        <v>0</v>
      </c>
      <c r="V50" s="54">
        <f t="shared" si="27"/>
        <v>0</v>
      </c>
      <c r="W50" s="54">
        <f t="shared" si="27"/>
        <v>0</v>
      </c>
      <c r="X50" s="54">
        <f t="shared" si="27"/>
        <v>0</v>
      </c>
      <c r="Y50" s="54">
        <f t="shared" si="27"/>
        <v>0</v>
      </c>
      <c r="Z50" s="200">
        <f t="shared" si="27"/>
        <v>0</v>
      </c>
      <c r="AA50" s="107">
        <f t="shared" si="27"/>
        <v>0</v>
      </c>
      <c r="AB50" s="103">
        <f t="shared" si="27"/>
        <v>0</v>
      </c>
      <c r="AC50" s="54">
        <f t="shared" si="27"/>
        <v>0</v>
      </c>
      <c r="AD50" s="54">
        <f t="shared" si="27"/>
        <v>0</v>
      </c>
      <c r="AE50" s="54">
        <f t="shared" si="27"/>
        <v>0</v>
      </c>
      <c r="AF50" s="54">
        <f t="shared" si="27"/>
        <v>0</v>
      </c>
      <c r="AG50" s="54">
        <f t="shared" si="27"/>
        <v>0</v>
      </c>
      <c r="AH50" s="54">
        <f t="shared" si="27"/>
        <v>0</v>
      </c>
      <c r="AI50" s="60">
        <f>SUM(G50:AH50)</f>
        <v>0</v>
      </c>
      <c r="AJ50" s="183">
        <f>AI50/4</f>
        <v>0</v>
      </c>
      <c r="AK50" s="142">
        <f>IF(AJ50&gt;=$AE$106,1,"")</f>
        <v>1</v>
      </c>
      <c r="AL50" s="142"/>
      <c r="AM50" s="142"/>
      <c r="AN50" s="142"/>
    </row>
    <row r="51" spans="1:40" ht="14.25">
      <c r="A51" s="41"/>
      <c r="B51" s="53">
        <f>IF(シフト!B24="","",シフト!B24)</f>
      </c>
      <c r="C51" s="56">
        <f>IF(シフト!C24="","",シフト!C24)</f>
      </c>
      <c r="D51" s="57">
        <f>IF(シフト!D24="","",シフト!D24)</f>
      </c>
      <c r="E51" s="391">
        <f>IF(シフト!E24="","",シフト!E24)</f>
      </c>
      <c r="F51" s="49" t="s">
        <v>13</v>
      </c>
      <c r="G51" s="66">
        <f aca="true" t="shared" si="28" ref="G51:AH51">VLOOKUP(G52,$AL$9:$AN$37,3,FALSE)</f>
        <v>0</v>
      </c>
      <c r="H51" s="62">
        <f t="shared" si="28"/>
        <v>0</v>
      </c>
      <c r="I51" s="62">
        <f t="shared" si="28"/>
        <v>0</v>
      </c>
      <c r="J51" s="62">
        <f t="shared" si="28"/>
        <v>0</v>
      </c>
      <c r="K51" s="62">
        <f t="shared" si="28"/>
        <v>0</v>
      </c>
      <c r="L51" s="62">
        <f t="shared" si="28"/>
        <v>0</v>
      </c>
      <c r="M51" s="199">
        <f t="shared" si="28"/>
        <v>0</v>
      </c>
      <c r="N51" s="205">
        <f t="shared" si="28"/>
        <v>0</v>
      </c>
      <c r="O51" s="62">
        <f t="shared" si="28"/>
        <v>0</v>
      </c>
      <c r="P51" s="62">
        <f t="shared" si="28"/>
        <v>0</v>
      </c>
      <c r="Q51" s="112">
        <f t="shared" si="28"/>
        <v>0</v>
      </c>
      <c r="R51" s="62">
        <f t="shared" si="28"/>
        <v>0</v>
      </c>
      <c r="S51" s="62">
        <f t="shared" si="28"/>
        <v>0</v>
      </c>
      <c r="T51" s="199">
        <f t="shared" si="28"/>
        <v>0</v>
      </c>
      <c r="U51" s="205">
        <f t="shared" si="28"/>
        <v>0</v>
      </c>
      <c r="V51" s="62">
        <f t="shared" si="28"/>
        <v>0</v>
      </c>
      <c r="W51" s="62">
        <f t="shared" si="28"/>
        <v>0</v>
      </c>
      <c r="X51" s="62">
        <f t="shared" si="28"/>
        <v>0</v>
      </c>
      <c r="Y51" s="62">
        <f t="shared" si="28"/>
        <v>0</v>
      </c>
      <c r="Z51" s="199">
        <f t="shared" si="28"/>
        <v>0</v>
      </c>
      <c r="AA51" s="111">
        <f t="shared" si="28"/>
        <v>0</v>
      </c>
      <c r="AB51" s="112">
        <f t="shared" si="28"/>
        <v>0</v>
      </c>
      <c r="AC51" s="62">
        <f t="shared" si="28"/>
        <v>0</v>
      </c>
      <c r="AD51" s="62">
        <f t="shared" si="28"/>
        <v>0</v>
      </c>
      <c r="AE51" s="62">
        <f t="shared" si="28"/>
        <v>0</v>
      </c>
      <c r="AF51" s="62">
        <f t="shared" si="28"/>
        <v>0</v>
      </c>
      <c r="AG51" s="62">
        <f t="shared" si="28"/>
        <v>0</v>
      </c>
      <c r="AH51" s="62">
        <f t="shared" si="28"/>
        <v>0</v>
      </c>
      <c r="AI51" s="63">
        <f>SUM(G51:AH51)</f>
        <v>0</v>
      </c>
      <c r="AJ51" s="183">
        <f>AI51/4</f>
        <v>0</v>
      </c>
      <c r="AK51" s="142"/>
      <c r="AL51" s="142"/>
      <c r="AM51" s="142"/>
      <c r="AN51" s="142"/>
    </row>
    <row r="52" spans="1:40" ht="14.25" hidden="1">
      <c r="A52" s="41"/>
      <c r="B52" s="53"/>
      <c r="C52" s="83"/>
      <c r="D52" s="69"/>
      <c r="E52" s="392"/>
      <c r="F52" s="49"/>
      <c r="G52" s="55">
        <f>シフト!F24</f>
        <v>0</v>
      </c>
      <c r="H52" s="54">
        <f>シフト!G24</f>
        <v>0</v>
      </c>
      <c r="I52" s="54">
        <f>シフト!H24</f>
        <v>0</v>
      </c>
      <c r="J52" s="54">
        <f>シフト!I24</f>
        <v>0</v>
      </c>
      <c r="K52" s="54">
        <f>シフト!J24</f>
        <v>0</v>
      </c>
      <c r="L52" s="54">
        <f>シフト!K24</f>
        <v>0</v>
      </c>
      <c r="M52" s="200">
        <f>シフト!L24</f>
        <v>0</v>
      </c>
      <c r="N52" s="204">
        <f>シフト!M24</f>
        <v>0</v>
      </c>
      <c r="O52" s="54">
        <f>シフト!N24</f>
        <v>0</v>
      </c>
      <c r="P52" s="54">
        <f>シフト!O24</f>
        <v>0</v>
      </c>
      <c r="Q52" s="103">
        <f>シフト!P24</f>
        <v>0</v>
      </c>
      <c r="R52" s="54">
        <f>シフト!Q24</f>
        <v>0</v>
      </c>
      <c r="S52" s="54">
        <f>シフト!R24</f>
        <v>0</v>
      </c>
      <c r="T52" s="200">
        <f>シフト!S24</f>
        <v>0</v>
      </c>
      <c r="U52" s="204">
        <f>シフト!T24</f>
        <v>0</v>
      </c>
      <c r="V52" s="54">
        <f>シフト!U24</f>
        <v>0</v>
      </c>
      <c r="W52" s="54">
        <f>シフト!V24</f>
        <v>0</v>
      </c>
      <c r="X52" s="54">
        <f>シフト!W24</f>
        <v>0</v>
      </c>
      <c r="Y52" s="54">
        <f>シフト!X24</f>
        <v>0</v>
      </c>
      <c r="Z52" s="200">
        <f>シフト!Y24</f>
        <v>0</v>
      </c>
      <c r="AA52" s="107">
        <f>シフト!Z24</f>
        <v>0</v>
      </c>
      <c r="AB52" s="103">
        <f>シフト!AA24</f>
        <v>0</v>
      </c>
      <c r="AC52" s="54">
        <f>シフト!AB24</f>
        <v>0</v>
      </c>
      <c r="AD52" s="54">
        <f>シフト!AC24</f>
        <v>0</v>
      </c>
      <c r="AE52" s="54">
        <f>シフト!AD24</f>
        <v>0</v>
      </c>
      <c r="AF52" s="54">
        <f>シフト!AE24</f>
        <v>0</v>
      </c>
      <c r="AG52" s="54">
        <f>シフト!AF24</f>
        <v>0</v>
      </c>
      <c r="AH52" s="54">
        <f>シフト!AG24</f>
        <v>0</v>
      </c>
      <c r="AI52" s="63"/>
      <c r="AJ52" s="183"/>
      <c r="AK52" s="142">
        <f>IF(AJ52&gt;=$AE$105,1,"")</f>
        <v>1</v>
      </c>
      <c r="AL52" s="142"/>
      <c r="AM52" s="142"/>
      <c r="AN52" s="142"/>
    </row>
    <row r="53" spans="1:40" ht="18" customHeight="1">
      <c r="A53" s="41"/>
      <c r="B53" s="61" t="s">
        <v>3</v>
      </c>
      <c r="C53" s="65" t="s">
        <v>30</v>
      </c>
      <c r="D53" s="59"/>
      <c r="E53" s="393"/>
      <c r="F53" s="49" t="s">
        <v>25</v>
      </c>
      <c r="G53" s="55">
        <f aca="true" t="shared" si="29" ref="G53:AH53">VLOOKUP(G52,$AL$9:$AN$37,2,FALSE)</f>
        <v>0</v>
      </c>
      <c r="H53" s="54">
        <f t="shared" si="29"/>
        <v>0</v>
      </c>
      <c r="I53" s="54">
        <f t="shared" si="29"/>
        <v>0</v>
      </c>
      <c r="J53" s="54">
        <f t="shared" si="29"/>
        <v>0</v>
      </c>
      <c r="K53" s="54">
        <f t="shared" si="29"/>
        <v>0</v>
      </c>
      <c r="L53" s="54">
        <f t="shared" si="29"/>
        <v>0</v>
      </c>
      <c r="M53" s="200">
        <f t="shared" si="29"/>
        <v>0</v>
      </c>
      <c r="N53" s="204">
        <f t="shared" si="29"/>
        <v>0</v>
      </c>
      <c r="O53" s="54">
        <f t="shared" si="29"/>
        <v>0</v>
      </c>
      <c r="P53" s="54">
        <f t="shared" si="29"/>
        <v>0</v>
      </c>
      <c r="Q53" s="103">
        <f t="shared" si="29"/>
        <v>0</v>
      </c>
      <c r="R53" s="54">
        <f t="shared" si="29"/>
        <v>0</v>
      </c>
      <c r="S53" s="54">
        <f t="shared" si="29"/>
        <v>0</v>
      </c>
      <c r="T53" s="200">
        <f t="shared" si="29"/>
        <v>0</v>
      </c>
      <c r="U53" s="204">
        <f t="shared" si="29"/>
        <v>0</v>
      </c>
      <c r="V53" s="54">
        <f t="shared" si="29"/>
        <v>0</v>
      </c>
      <c r="W53" s="54">
        <f t="shared" si="29"/>
        <v>0</v>
      </c>
      <c r="X53" s="54">
        <f t="shared" si="29"/>
        <v>0</v>
      </c>
      <c r="Y53" s="54">
        <f t="shared" si="29"/>
        <v>0</v>
      </c>
      <c r="Z53" s="200">
        <f t="shared" si="29"/>
        <v>0</v>
      </c>
      <c r="AA53" s="107">
        <f t="shared" si="29"/>
        <v>0</v>
      </c>
      <c r="AB53" s="103">
        <f t="shared" si="29"/>
        <v>0</v>
      </c>
      <c r="AC53" s="54">
        <f t="shared" si="29"/>
        <v>0</v>
      </c>
      <c r="AD53" s="54">
        <f t="shared" si="29"/>
        <v>0</v>
      </c>
      <c r="AE53" s="54">
        <f t="shared" si="29"/>
        <v>0</v>
      </c>
      <c r="AF53" s="54">
        <f t="shared" si="29"/>
        <v>0</v>
      </c>
      <c r="AG53" s="54">
        <f t="shared" si="29"/>
        <v>0</v>
      </c>
      <c r="AH53" s="54">
        <f t="shared" si="29"/>
        <v>0</v>
      </c>
      <c r="AI53" s="60">
        <f>SUM(G53:AH53)</f>
        <v>0</v>
      </c>
      <c r="AJ53" s="183">
        <f>AI53/4</f>
        <v>0</v>
      </c>
      <c r="AK53" s="142">
        <f>IF(AJ53&gt;=$AE$106,1,"")</f>
        <v>1</v>
      </c>
      <c r="AL53" s="142"/>
      <c r="AM53" s="142"/>
      <c r="AN53" s="142"/>
    </row>
    <row r="54" spans="1:40" ht="17.25" customHeight="1">
      <c r="A54" s="41"/>
      <c r="B54" s="53">
        <f>IF(シフト!B25="","",シフト!B25)</f>
      </c>
      <c r="C54" s="56">
        <f>IF(シフト!C25="","",シフト!C25)</f>
      </c>
      <c r="D54" s="57">
        <f>IF(シフト!D25="","",シフト!D25)</f>
      </c>
      <c r="E54" s="391">
        <f>IF(シフト!E25="","",シフト!E25)</f>
      </c>
      <c r="F54" s="49" t="s">
        <v>13</v>
      </c>
      <c r="G54" s="66">
        <f aca="true" t="shared" si="30" ref="G54:AH54">VLOOKUP(G55,$AL$9:$AN$37,3,FALSE)</f>
        <v>0</v>
      </c>
      <c r="H54" s="62">
        <f t="shared" si="30"/>
        <v>0</v>
      </c>
      <c r="I54" s="62">
        <f t="shared" si="30"/>
        <v>0</v>
      </c>
      <c r="J54" s="62">
        <f t="shared" si="30"/>
        <v>0</v>
      </c>
      <c r="K54" s="62">
        <f t="shared" si="30"/>
        <v>0</v>
      </c>
      <c r="L54" s="62">
        <f t="shared" si="30"/>
        <v>0</v>
      </c>
      <c r="M54" s="199">
        <f t="shared" si="30"/>
        <v>0</v>
      </c>
      <c r="N54" s="205">
        <f t="shared" si="30"/>
        <v>0</v>
      </c>
      <c r="O54" s="62">
        <f t="shared" si="30"/>
        <v>0</v>
      </c>
      <c r="P54" s="62">
        <f t="shared" si="30"/>
        <v>0</v>
      </c>
      <c r="Q54" s="112">
        <f t="shared" si="30"/>
        <v>0</v>
      </c>
      <c r="R54" s="62">
        <f t="shared" si="30"/>
        <v>0</v>
      </c>
      <c r="S54" s="62">
        <f t="shared" si="30"/>
        <v>0</v>
      </c>
      <c r="T54" s="199">
        <f t="shared" si="30"/>
        <v>0</v>
      </c>
      <c r="U54" s="205">
        <f t="shared" si="30"/>
        <v>0</v>
      </c>
      <c r="V54" s="62">
        <f t="shared" si="30"/>
        <v>0</v>
      </c>
      <c r="W54" s="62">
        <f t="shared" si="30"/>
        <v>0</v>
      </c>
      <c r="X54" s="62">
        <f t="shared" si="30"/>
        <v>0</v>
      </c>
      <c r="Y54" s="62">
        <f t="shared" si="30"/>
        <v>0</v>
      </c>
      <c r="Z54" s="199">
        <f t="shared" si="30"/>
        <v>0</v>
      </c>
      <c r="AA54" s="111">
        <f t="shared" si="30"/>
        <v>0</v>
      </c>
      <c r="AB54" s="112">
        <f t="shared" si="30"/>
        <v>0</v>
      </c>
      <c r="AC54" s="62">
        <f t="shared" si="30"/>
        <v>0</v>
      </c>
      <c r="AD54" s="62">
        <f t="shared" si="30"/>
        <v>0</v>
      </c>
      <c r="AE54" s="62">
        <f t="shared" si="30"/>
        <v>0</v>
      </c>
      <c r="AF54" s="62">
        <f t="shared" si="30"/>
        <v>0</v>
      </c>
      <c r="AG54" s="62">
        <f t="shared" si="30"/>
        <v>0</v>
      </c>
      <c r="AH54" s="62">
        <f t="shared" si="30"/>
        <v>0</v>
      </c>
      <c r="AI54" s="63">
        <f>SUM(G54:AH54)</f>
        <v>0</v>
      </c>
      <c r="AJ54" s="183">
        <f>AI54/4</f>
        <v>0</v>
      </c>
      <c r="AK54" s="142"/>
      <c r="AL54" s="142"/>
      <c r="AM54" s="142"/>
      <c r="AN54" s="142"/>
    </row>
    <row r="55" spans="1:40" ht="14.25" hidden="1">
      <c r="A55" s="41"/>
      <c r="B55" s="53"/>
      <c r="C55" s="83"/>
      <c r="D55" s="69"/>
      <c r="E55" s="392"/>
      <c r="F55" s="49"/>
      <c r="G55" s="55">
        <f>シフト!F25</f>
        <v>0</v>
      </c>
      <c r="H55" s="54">
        <f>シフト!G25</f>
        <v>0</v>
      </c>
      <c r="I55" s="54">
        <f>シフト!H25</f>
        <v>0</v>
      </c>
      <c r="J55" s="54">
        <f>シフト!I25</f>
        <v>0</v>
      </c>
      <c r="K55" s="54">
        <f>シフト!J25</f>
        <v>0</v>
      </c>
      <c r="L55" s="54">
        <f>シフト!K25</f>
        <v>0</v>
      </c>
      <c r="M55" s="200">
        <f>シフト!L25</f>
        <v>0</v>
      </c>
      <c r="N55" s="204">
        <f>シフト!M25</f>
        <v>0</v>
      </c>
      <c r="O55" s="54">
        <f>シフト!N25</f>
        <v>0</v>
      </c>
      <c r="P55" s="54">
        <f>シフト!O25</f>
        <v>0</v>
      </c>
      <c r="Q55" s="103">
        <f>シフト!P25</f>
        <v>0</v>
      </c>
      <c r="R55" s="54">
        <f>シフト!Q25</f>
        <v>0</v>
      </c>
      <c r="S55" s="54">
        <f>シフト!R25</f>
        <v>0</v>
      </c>
      <c r="T55" s="200">
        <f>シフト!S25</f>
        <v>0</v>
      </c>
      <c r="U55" s="204">
        <f>シフト!T25</f>
        <v>0</v>
      </c>
      <c r="V55" s="54">
        <f>シフト!U25</f>
        <v>0</v>
      </c>
      <c r="W55" s="54">
        <f>シフト!V25</f>
        <v>0</v>
      </c>
      <c r="X55" s="54">
        <f>シフト!W25</f>
        <v>0</v>
      </c>
      <c r="Y55" s="54">
        <f>シフト!X25</f>
        <v>0</v>
      </c>
      <c r="Z55" s="200">
        <f>シフト!Y25</f>
        <v>0</v>
      </c>
      <c r="AA55" s="107">
        <f>シフト!Z25</f>
        <v>0</v>
      </c>
      <c r="AB55" s="103">
        <f>シフト!AA25</f>
        <v>0</v>
      </c>
      <c r="AC55" s="54">
        <f>シフト!AB25</f>
        <v>0</v>
      </c>
      <c r="AD55" s="54">
        <f>シフト!AC25</f>
        <v>0</v>
      </c>
      <c r="AE55" s="54">
        <f>シフト!AD25</f>
        <v>0</v>
      </c>
      <c r="AF55" s="54">
        <f>シフト!AE25</f>
        <v>0</v>
      </c>
      <c r="AG55" s="54">
        <f>シフト!AF25</f>
        <v>0</v>
      </c>
      <c r="AH55" s="54">
        <f>シフト!AG25</f>
        <v>0</v>
      </c>
      <c r="AI55" s="63"/>
      <c r="AJ55" s="183"/>
      <c r="AK55" s="142">
        <f>IF(AJ55&gt;=$AE$105,1,"")</f>
        <v>1</v>
      </c>
      <c r="AL55" s="142"/>
      <c r="AM55" s="142"/>
      <c r="AN55" s="142"/>
    </row>
    <row r="56" spans="1:40" ht="18" customHeight="1">
      <c r="A56" s="41"/>
      <c r="B56" s="61" t="s">
        <v>3</v>
      </c>
      <c r="C56" s="65" t="s">
        <v>30</v>
      </c>
      <c r="D56" s="59"/>
      <c r="E56" s="393"/>
      <c r="F56" s="49" t="s">
        <v>25</v>
      </c>
      <c r="G56" s="55">
        <f aca="true" t="shared" si="31" ref="G56:AH56">VLOOKUP(G55,$AL$9:$AN$37,2,FALSE)</f>
        <v>0</v>
      </c>
      <c r="H56" s="54">
        <f t="shared" si="31"/>
        <v>0</v>
      </c>
      <c r="I56" s="54">
        <f t="shared" si="31"/>
        <v>0</v>
      </c>
      <c r="J56" s="54">
        <f t="shared" si="31"/>
        <v>0</v>
      </c>
      <c r="K56" s="54">
        <f t="shared" si="31"/>
        <v>0</v>
      </c>
      <c r="L56" s="54">
        <f t="shared" si="31"/>
        <v>0</v>
      </c>
      <c r="M56" s="200">
        <f t="shared" si="31"/>
        <v>0</v>
      </c>
      <c r="N56" s="204">
        <f t="shared" si="31"/>
        <v>0</v>
      </c>
      <c r="O56" s="54">
        <f t="shared" si="31"/>
        <v>0</v>
      </c>
      <c r="P56" s="54">
        <f t="shared" si="31"/>
        <v>0</v>
      </c>
      <c r="Q56" s="103">
        <f t="shared" si="31"/>
        <v>0</v>
      </c>
      <c r="R56" s="54">
        <f t="shared" si="31"/>
        <v>0</v>
      </c>
      <c r="S56" s="54">
        <f t="shared" si="31"/>
        <v>0</v>
      </c>
      <c r="T56" s="200">
        <f t="shared" si="31"/>
        <v>0</v>
      </c>
      <c r="U56" s="204">
        <f t="shared" si="31"/>
        <v>0</v>
      </c>
      <c r="V56" s="54">
        <f t="shared" si="31"/>
        <v>0</v>
      </c>
      <c r="W56" s="54">
        <f t="shared" si="31"/>
        <v>0</v>
      </c>
      <c r="X56" s="54">
        <f t="shared" si="31"/>
        <v>0</v>
      </c>
      <c r="Y56" s="54">
        <f t="shared" si="31"/>
        <v>0</v>
      </c>
      <c r="Z56" s="200">
        <f t="shared" si="31"/>
        <v>0</v>
      </c>
      <c r="AA56" s="107">
        <f t="shared" si="31"/>
        <v>0</v>
      </c>
      <c r="AB56" s="103">
        <f t="shared" si="31"/>
        <v>0</v>
      </c>
      <c r="AC56" s="54">
        <f t="shared" si="31"/>
        <v>0</v>
      </c>
      <c r="AD56" s="54">
        <f t="shared" si="31"/>
        <v>0</v>
      </c>
      <c r="AE56" s="54">
        <f t="shared" si="31"/>
        <v>0</v>
      </c>
      <c r="AF56" s="54">
        <f t="shared" si="31"/>
        <v>0</v>
      </c>
      <c r="AG56" s="54">
        <f t="shared" si="31"/>
        <v>0</v>
      </c>
      <c r="AH56" s="54">
        <f t="shared" si="31"/>
        <v>0</v>
      </c>
      <c r="AI56" s="60">
        <f>SUM(G56:AH56)</f>
        <v>0</v>
      </c>
      <c r="AJ56" s="183">
        <f>AI56/4</f>
        <v>0</v>
      </c>
      <c r="AK56" s="142">
        <f>IF(AJ56&gt;=$AE$106,1,"")</f>
        <v>1</v>
      </c>
      <c r="AL56" s="142"/>
      <c r="AM56" s="142"/>
      <c r="AN56" s="142"/>
    </row>
    <row r="57" spans="1:40" ht="18" customHeight="1">
      <c r="A57" s="41"/>
      <c r="B57" s="53">
        <f>IF(シフト!B26="","",シフト!B26)</f>
      </c>
      <c r="C57" s="56">
        <f>IF(シフト!C26="","",シフト!C26)</f>
      </c>
      <c r="D57" s="57">
        <f>IF(シフト!D26="","",シフト!D26)</f>
      </c>
      <c r="E57" s="391">
        <f>IF(シフト!E26="","",シフト!E26)</f>
      </c>
      <c r="F57" s="49" t="s">
        <v>13</v>
      </c>
      <c r="G57" s="66">
        <f aca="true" t="shared" si="32" ref="G57:AH57">VLOOKUP(G58,$AL$9:$AN$37,3,FALSE)</f>
        <v>0</v>
      </c>
      <c r="H57" s="62">
        <f t="shared" si="32"/>
        <v>0</v>
      </c>
      <c r="I57" s="62">
        <f t="shared" si="32"/>
        <v>0</v>
      </c>
      <c r="J57" s="62">
        <f t="shared" si="32"/>
        <v>0</v>
      </c>
      <c r="K57" s="62">
        <f t="shared" si="32"/>
        <v>0</v>
      </c>
      <c r="L57" s="62">
        <f t="shared" si="32"/>
        <v>0</v>
      </c>
      <c r="M57" s="199">
        <f t="shared" si="32"/>
        <v>0</v>
      </c>
      <c r="N57" s="205">
        <f t="shared" si="32"/>
        <v>0</v>
      </c>
      <c r="O57" s="62">
        <f t="shared" si="32"/>
        <v>0</v>
      </c>
      <c r="P57" s="62">
        <f t="shared" si="32"/>
        <v>0</v>
      </c>
      <c r="Q57" s="112">
        <f t="shared" si="32"/>
        <v>0</v>
      </c>
      <c r="R57" s="62">
        <f t="shared" si="32"/>
        <v>0</v>
      </c>
      <c r="S57" s="62">
        <f t="shared" si="32"/>
        <v>0</v>
      </c>
      <c r="T57" s="199">
        <f t="shared" si="32"/>
        <v>0</v>
      </c>
      <c r="U57" s="205">
        <f t="shared" si="32"/>
        <v>0</v>
      </c>
      <c r="V57" s="62">
        <f t="shared" si="32"/>
        <v>0</v>
      </c>
      <c r="W57" s="62">
        <f t="shared" si="32"/>
        <v>0</v>
      </c>
      <c r="X57" s="62">
        <f t="shared" si="32"/>
        <v>0</v>
      </c>
      <c r="Y57" s="62">
        <f t="shared" si="32"/>
        <v>0</v>
      </c>
      <c r="Z57" s="199">
        <f t="shared" si="32"/>
        <v>0</v>
      </c>
      <c r="AA57" s="111">
        <f t="shared" si="32"/>
        <v>0</v>
      </c>
      <c r="AB57" s="112">
        <f t="shared" si="32"/>
        <v>0</v>
      </c>
      <c r="AC57" s="62">
        <f t="shared" si="32"/>
        <v>0</v>
      </c>
      <c r="AD57" s="62">
        <f t="shared" si="32"/>
        <v>0</v>
      </c>
      <c r="AE57" s="62">
        <f t="shared" si="32"/>
        <v>0</v>
      </c>
      <c r="AF57" s="62">
        <f t="shared" si="32"/>
        <v>0</v>
      </c>
      <c r="AG57" s="62">
        <f t="shared" si="32"/>
        <v>0</v>
      </c>
      <c r="AH57" s="62">
        <f t="shared" si="32"/>
        <v>0</v>
      </c>
      <c r="AI57" s="63">
        <f>SUM(G57:AH57)</f>
        <v>0</v>
      </c>
      <c r="AJ57" s="183">
        <f>AI57/4</f>
        <v>0</v>
      </c>
      <c r="AK57" s="142"/>
      <c r="AL57" s="142"/>
      <c r="AM57" s="142"/>
      <c r="AN57" s="142"/>
    </row>
    <row r="58" spans="1:40" ht="14.25" hidden="1">
      <c r="A58" s="41"/>
      <c r="B58" s="53"/>
      <c r="C58" s="83"/>
      <c r="D58" s="69"/>
      <c r="E58" s="392"/>
      <c r="F58" s="49"/>
      <c r="G58" s="55">
        <f>シフト!F26</f>
        <v>0</v>
      </c>
      <c r="H58" s="54">
        <f>シフト!G26</f>
        <v>0</v>
      </c>
      <c r="I58" s="54">
        <f>シフト!H26</f>
        <v>0</v>
      </c>
      <c r="J58" s="54">
        <f>シフト!I26</f>
        <v>0</v>
      </c>
      <c r="K58" s="54">
        <f>シフト!J26</f>
        <v>0</v>
      </c>
      <c r="L58" s="54">
        <f>シフト!K26</f>
        <v>0</v>
      </c>
      <c r="M58" s="200">
        <f>シフト!L26</f>
        <v>0</v>
      </c>
      <c r="N58" s="204">
        <f>シフト!M26</f>
        <v>0</v>
      </c>
      <c r="O58" s="54">
        <f>シフト!N26</f>
        <v>0</v>
      </c>
      <c r="P58" s="54">
        <f>シフト!O26</f>
        <v>0</v>
      </c>
      <c r="Q58" s="103">
        <f>シフト!P26</f>
        <v>0</v>
      </c>
      <c r="R58" s="54">
        <f>シフト!Q26</f>
        <v>0</v>
      </c>
      <c r="S58" s="54">
        <f>シフト!R26</f>
        <v>0</v>
      </c>
      <c r="T58" s="200">
        <f>シフト!S26</f>
        <v>0</v>
      </c>
      <c r="U58" s="204">
        <f>シフト!T26</f>
        <v>0</v>
      </c>
      <c r="V58" s="54">
        <f>シフト!U26</f>
        <v>0</v>
      </c>
      <c r="W58" s="54">
        <f>シフト!V26</f>
        <v>0</v>
      </c>
      <c r="X58" s="54">
        <f>シフト!W26</f>
        <v>0</v>
      </c>
      <c r="Y58" s="54">
        <f>シフト!X26</f>
        <v>0</v>
      </c>
      <c r="Z58" s="200">
        <f>シフト!Y26</f>
        <v>0</v>
      </c>
      <c r="AA58" s="107">
        <f>シフト!Z26</f>
        <v>0</v>
      </c>
      <c r="AB58" s="103">
        <f>シフト!AA26</f>
        <v>0</v>
      </c>
      <c r="AC58" s="54">
        <f>シフト!AB26</f>
        <v>0</v>
      </c>
      <c r="AD58" s="54">
        <f>シフト!AC26</f>
        <v>0</v>
      </c>
      <c r="AE58" s="54">
        <f>シフト!AD26</f>
        <v>0</v>
      </c>
      <c r="AF58" s="54">
        <f>シフト!AE26</f>
        <v>0</v>
      </c>
      <c r="AG58" s="54">
        <f>シフト!AF26</f>
        <v>0</v>
      </c>
      <c r="AH58" s="54">
        <f>シフト!AG26</f>
        <v>0</v>
      </c>
      <c r="AI58" s="63"/>
      <c r="AJ58" s="183"/>
      <c r="AK58" s="142">
        <f>IF(AJ58&gt;=$AE$105,1,"")</f>
        <v>1</v>
      </c>
      <c r="AL58" s="142"/>
      <c r="AM58" s="142"/>
      <c r="AN58" s="142"/>
    </row>
    <row r="59" spans="1:40" ht="18" customHeight="1">
      <c r="A59" s="41"/>
      <c r="B59" s="61" t="s">
        <v>3</v>
      </c>
      <c r="C59" s="65" t="s">
        <v>30</v>
      </c>
      <c r="D59" s="59"/>
      <c r="E59" s="393"/>
      <c r="F59" s="49" t="s">
        <v>25</v>
      </c>
      <c r="G59" s="55">
        <f aca="true" t="shared" si="33" ref="G59:AH59">VLOOKUP(G58,$AL$9:$AN$37,2,FALSE)</f>
        <v>0</v>
      </c>
      <c r="H59" s="54">
        <f t="shared" si="33"/>
        <v>0</v>
      </c>
      <c r="I59" s="54">
        <f t="shared" si="33"/>
        <v>0</v>
      </c>
      <c r="J59" s="54">
        <f t="shared" si="33"/>
        <v>0</v>
      </c>
      <c r="K59" s="54">
        <f t="shared" si="33"/>
        <v>0</v>
      </c>
      <c r="L59" s="54">
        <f t="shared" si="33"/>
        <v>0</v>
      </c>
      <c r="M59" s="200">
        <f t="shared" si="33"/>
        <v>0</v>
      </c>
      <c r="N59" s="204">
        <f t="shared" si="33"/>
        <v>0</v>
      </c>
      <c r="O59" s="54">
        <f t="shared" si="33"/>
        <v>0</v>
      </c>
      <c r="P59" s="54">
        <f t="shared" si="33"/>
        <v>0</v>
      </c>
      <c r="Q59" s="103">
        <f t="shared" si="33"/>
        <v>0</v>
      </c>
      <c r="R59" s="54">
        <f t="shared" si="33"/>
        <v>0</v>
      </c>
      <c r="S59" s="54">
        <f t="shared" si="33"/>
        <v>0</v>
      </c>
      <c r="T59" s="200">
        <f t="shared" si="33"/>
        <v>0</v>
      </c>
      <c r="U59" s="204">
        <f t="shared" si="33"/>
        <v>0</v>
      </c>
      <c r="V59" s="54">
        <f t="shared" si="33"/>
        <v>0</v>
      </c>
      <c r="W59" s="54">
        <f t="shared" si="33"/>
        <v>0</v>
      </c>
      <c r="X59" s="54">
        <f t="shared" si="33"/>
        <v>0</v>
      </c>
      <c r="Y59" s="54">
        <f t="shared" si="33"/>
        <v>0</v>
      </c>
      <c r="Z59" s="200">
        <f t="shared" si="33"/>
        <v>0</v>
      </c>
      <c r="AA59" s="107">
        <f t="shared" si="33"/>
        <v>0</v>
      </c>
      <c r="AB59" s="103">
        <f t="shared" si="33"/>
        <v>0</v>
      </c>
      <c r="AC59" s="54">
        <f t="shared" si="33"/>
        <v>0</v>
      </c>
      <c r="AD59" s="54">
        <f t="shared" si="33"/>
        <v>0</v>
      </c>
      <c r="AE59" s="54">
        <f t="shared" si="33"/>
        <v>0</v>
      </c>
      <c r="AF59" s="54">
        <f t="shared" si="33"/>
        <v>0</v>
      </c>
      <c r="AG59" s="54">
        <f t="shared" si="33"/>
        <v>0</v>
      </c>
      <c r="AH59" s="54">
        <f t="shared" si="33"/>
        <v>0</v>
      </c>
      <c r="AI59" s="60">
        <f>SUM(G59:AH59)</f>
        <v>0</v>
      </c>
      <c r="AJ59" s="183">
        <f>AI59/4</f>
        <v>0</v>
      </c>
      <c r="AK59" s="142">
        <f>IF(AJ59&gt;=$AE$106,1,"")</f>
        <v>1</v>
      </c>
      <c r="AL59" s="142"/>
      <c r="AM59" s="142"/>
      <c r="AN59" s="142"/>
    </row>
    <row r="60" spans="1:40" ht="16.5" customHeight="1">
      <c r="A60" s="41"/>
      <c r="B60" s="53">
        <f>IF(シフト!B27="","",シフト!B27)</f>
      </c>
      <c r="C60" s="56">
        <f>IF(シフト!C27="","",シフト!C27)</f>
      </c>
      <c r="D60" s="57">
        <f>IF(シフト!D27="","",シフト!D27)</f>
      </c>
      <c r="E60" s="391">
        <f>IF(シフト!E27="","",シフト!E27)</f>
      </c>
      <c r="F60" s="49" t="s">
        <v>13</v>
      </c>
      <c r="G60" s="66">
        <f aca="true" t="shared" si="34" ref="G60:AH60">VLOOKUP(G61,$AL$9:$AN$37,3,FALSE)</f>
        <v>0</v>
      </c>
      <c r="H60" s="62">
        <f t="shared" si="34"/>
        <v>0</v>
      </c>
      <c r="I60" s="62">
        <f t="shared" si="34"/>
        <v>0</v>
      </c>
      <c r="J60" s="62">
        <f t="shared" si="34"/>
        <v>0</v>
      </c>
      <c r="K60" s="62">
        <f t="shared" si="34"/>
        <v>0</v>
      </c>
      <c r="L60" s="62">
        <f t="shared" si="34"/>
        <v>0</v>
      </c>
      <c r="M60" s="199">
        <f t="shared" si="34"/>
        <v>0</v>
      </c>
      <c r="N60" s="205">
        <f t="shared" si="34"/>
        <v>0</v>
      </c>
      <c r="O60" s="62">
        <f t="shared" si="34"/>
        <v>0</v>
      </c>
      <c r="P60" s="62">
        <f t="shared" si="34"/>
        <v>0</v>
      </c>
      <c r="Q60" s="112">
        <f t="shared" si="34"/>
        <v>0</v>
      </c>
      <c r="R60" s="62">
        <f t="shared" si="34"/>
        <v>0</v>
      </c>
      <c r="S60" s="62">
        <f t="shared" si="34"/>
        <v>0</v>
      </c>
      <c r="T60" s="199">
        <f t="shared" si="34"/>
        <v>0</v>
      </c>
      <c r="U60" s="205">
        <f t="shared" si="34"/>
        <v>0</v>
      </c>
      <c r="V60" s="62">
        <f t="shared" si="34"/>
        <v>0</v>
      </c>
      <c r="W60" s="62">
        <f t="shared" si="34"/>
        <v>0</v>
      </c>
      <c r="X60" s="62">
        <f t="shared" si="34"/>
        <v>0</v>
      </c>
      <c r="Y60" s="62">
        <f t="shared" si="34"/>
        <v>0</v>
      </c>
      <c r="Z60" s="199">
        <f t="shared" si="34"/>
        <v>0</v>
      </c>
      <c r="AA60" s="111">
        <f t="shared" si="34"/>
        <v>0</v>
      </c>
      <c r="AB60" s="112">
        <f t="shared" si="34"/>
        <v>0</v>
      </c>
      <c r="AC60" s="62">
        <f t="shared" si="34"/>
        <v>0</v>
      </c>
      <c r="AD60" s="62">
        <f t="shared" si="34"/>
        <v>0</v>
      </c>
      <c r="AE60" s="62">
        <f t="shared" si="34"/>
        <v>0</v>
      </c>
      <c r="AF60" s="62">
        <f t="shared" si="34"/>
        <v>0</v>
      </c>
      <c r="AG60" s="62">
        <f t="shared" si="34"/>
        <v>0</v>
      </c>
      <c r="AH60" s="62">
        <f t="shared" si="34"/>
        <v>0</v>
      </c>
      <c r="AI60" s="63">
        <f>SUM(G60:AH60)</f>
        <v>0</v>
      </c>
      <c r="AJ60" s="183">
        <f>AI60/4</f>
        <v>0</v>
      </c>
      <c r="AK60" s="142"/>
      <c r="AL60" s="142"/>
      <c r="AM60" s="142"/>
      <c r="AN60" s="142"/>
    </row>
    <row r="61" spans="1:40" ht="14.25" hidden="1">
      <c r="A61" s="41"/>
      <c r="B61" s="53"/>
      <c r="C61" s="83"/>
      <c r="D61" s="69"/>
      <c r="E61" s="392"/>
      <c r="F61" s="49"/>
      <c r="G61" s="55">
        <f>シフト!F27</f>
        <v>0</v>
      </c>
      <c r="H61" s="54">
        <f>シフト!G27</f>
        <v>0</v>
      </c>
      <c r="I61" s="54">
        <f>シフト!H27</f>
        <v>0</v>
      </c>
      <c r="J61" s="54">
        <f>シフト!I27</f>
        <v>0</v>
      </c>
      <c r="K61" s="54">
        <f>シフト!J27</f>
        <v>0</v>
      </c>
      <c r="L61" s="54">
        <f>シフト!K27</f>
        <v>0</v>
      </c>
      <c r="M61" s="200">
        <f>シフト!L27</f>
        <v>0</v>
      </c>
      <c r="N61" s="204">
        <f>シフト!M27</f>
        <v>0</v>
      </c>
      <c r="O61" s="54">
        <f>シフト!N27</f>
        <v>0</v>
      </c>
      <c r="P61" s="54">
        <f>シフト!O27</f>
        <v>0</v>
      </c>
      <c r="Q61" s="103">
        <f>シフト!P27</f>
        <v>0</v>
      </c>
      <c r="R61" s="54">
        <f>シフト!Q27</f>
        <v>0</v>
      </c>
      <c r="S61" s="54">
        <f>シフト!R27</f>
        <v>0</v>
      </c>
      <c r="T61" s="200">
        <f>シフト!S27</f>
        <v>0</v>
      </c>
      <c r="U61" s="204">
        <f>シフト!T27</f>
        <v>0</v>
      </c>
      <c r="V61" s="54">
        <f>シフト!U27</f>
        <v>0</v>
      </c>
      <c r="W61" s="54">
        <f>シフト!V27</f>
        <v>0</v>
      </c>
      <c r="X61" s="54">
        <f>シフト!W27</f>
        <v>0</v>
      </c>
      <c r="Y61" s="54">
        <f>シフト!X27</f>
        <v>0</v>
      </c>
      <c r="Z61" s="200">
        <f>シフト!Y27</f>
        <v>0</v>
      </c>
      <c r="AA61" s="107">
        <f>シフト!Z27</f>
        <v>0</v>
      </c>
      <c r="AB61" s="103">
        <f>シフト!AA27</f>
        <v>0</v>
      </c>
      <c r="AC61" s="54">
        <f>シフト!AB27</f>
        <v>0</v>
      </c>
      <c r="AD61" s="54">
        <f>シフト!AC27</f>
        <v>0</v>
      </c>
      <c r="AE61" s="54">
        <f>シフト!AD27</f>
        <v>0</v>
      </c>
      <c r="AF61" s="54">
        <f>シフト!AE27</f>
        <v>0</v>
      </c>
      <c r="AG61" s="54">
        <f>シフト!AF27</f>
        <v>0</v>
      </c>
      <c r="AH61" s="54">
        <f>シフト!AG27</f>
        <v>0</v>
      </c>
      <c r="AI61" s="63"/>
      <c r="AJ61" s="183"/>
      <c r="AK61" s="142">
        <f>IF(AJ61&gt;=$AE$105,1,"")</f>
        <v>1</v>
      </c>
      <c r="AL61" s="142"/>
      <c r="AM61" s="142"/>
      <c r="AN61" s="142"/>
    </row>
    <row r="62" spans="1:40" ht="18" customHeight="1">
      <c r="A62" s="41"/>
      <c r="B62" s="61" t="s">
        <v>3</v>
      </c>
      <c r="C62" s="65" t="s">
        <v>30</v>
      </c>
      <c r="D62" s="59"/>
      <c r="E62" s="393"/>
      <c r="F62" s="49" t="s">
        <v>25</v>
      </c>
      <c r="G62" s="55">
        <f aca="true" t="shared" si="35" ref="G62:AH62">VLOOKUP(G61,$AL$9:$AN$37,2,FALSE)</f>
        <v>0</v>
      </c>
      <c r="H62" s="54">
        <f t="shared" si="35"/>
        <v>0</v>
      </c>
      <c r="I62" s="54">
        <f t="shared" si="35"/>
        <v>0</v>
      </c>
      <c r="J62" s="54">
        <f t="shared" si="35"/>
        <v>0</v>
      </c>
      <c r="K62" s="54">
        <f t="shared" si="35"/>
        <v>0</v>
      </c>
      <c r="L62" s="54">
        <f t="shared" si="35"/>
        <v>0</v>
      </c>
      <c r="M62" s="200">
        <f t="shared" si="35"/>
        <v>0</v>
      </c>
      <c r="N62" s="204">
        <f t="shared" si="35"/>
        <v>0</v>
      </c>
      <c r="O62" s="54">
        <f t="shared" si="35"/>
        <v>0</v>
      </c>
      <c r="P62" s="54">
        <f t="shared" si="35"/>
        <v>0</v>
      </c>
      <c r="Q62" s="103">
        <f t="shared" si="35"/>
        <v>0</v>
      </c>
      <c r="R62" s="54">
        <f t="shared" si="35"/>
        <v>0</v>
      </c>
      <c r="S62" s="54">
        <f t="shared" si="35"/>
        <v>0</v>
      </c>
      <c r="T62" s="200">
        <f t="shared" si="35"/>
        <v>0</v>
      </c>
      <c r="U62" s="204">
        <f t="shared" si="35"/>
        <v>0</v>
      </c>
      <c r="V62" s="54">
        <f t="shared" si="35"/>
        <v>0</v>
      </c>
      <c r="W62" s="54">
        <f t="shared" si="35"/>
        <v>0</v>
      </c>
      <c r="X62" s="54">
        <f t="shared" si="35"/>
        <v>0</v>
      </c>
      <c r="Y62" s="54">
        <f t="shared" si="35"/>
        <v>0</v>
      </c>
      <c r="Z62" s="200">
        <f t="shared" si="35"/>
        <v>0</v>
      </c>
      <c r="AA62" s="107">
        <f t="shared" si="35"/>
        <v>0</v>
      </c>
      <c r="AB62" s="103">
        <f t="shared" si="35"/>
        <v>0</v>
      </c>
      <c r="AC62" s="54">
        <f t="shared" si="35"/>
        <v>0</v>
      </c>
      <c r="AD62" s="54">
        <f t="shared" si="35"/>
        <v>0</v>
      </c>
      <c r="AE62" s="54">
        <f t="shared" si="35"/>
        <v>0</v>
      </c>
      <c r="AF62" s="54">
        <f t="shared" si="35"/>
        <v>0</v>
      </c>
      <c r="AG62" s="54">
        <f t="shared" si="35"/>
        <v>0</v>
      </c>
      <c r="AH62" s="54">
        <f t="shared" si="35"/>
        <v>0</v>
      </c>
      <c r="AI62" s="60">
        <f>SUM(G62:AH62)</f>
        <v>0</v>
      </c>
      <c r="AJ62" s="183">
        <f>AI62/4</f>
        <v>0</v>
      </c>
      <c r="AK62" s="142">
        <f>IF(AJ62&gt;=$AE$106,1,"")</f>
        <v>1</v>
      </c>
      <c r="AL62" s="142"/>
      <c r="AM62" s="142"/>
      <c r="AN62" s="142"/>
    </row>
    <row r="63" spans="1:40" ht="14.25">
      <c r="A63" s="41"/>
      <c r="B63" s="53">
        <f>IF(シフト!B28="","",シフト!B28)</f>
      </c>
      <c r="C63" s="56">
        <f>IF(シフト!C28="","",シフト!C28)</f>
      </c>
      <c r="D63" s="57">
        <f>IF(シフト!D28="","",シフト!D28)</f>
      </c>
      <c r="E63" s="391">
        <f>IF(シフト!E28="","",シフト!E28)</f>
      </c>
      <c r="F63" s="49" t="s">
        <v>13</v>
      </c>
      <c r="G63" s="66">
        <f aca="true" t="shared" si="36" ref="G63:AH63">VLOOKUP(G64,$AL$9:$AN$37,3,FALSE)</f>
        <v>0</v>
      </c>
      <c r="H63" s="62">
        <f t="shared" si="36"/>
        <v>0</v>
      </c>
      <c r="I63" s="62">
        <f t="shared" si="36"/>
        <v>0</v>
      </c>
      <c r="J63" s="62">
        <f t="shared" si="36"/>
        <v>0</v>
      </c>
      <c r="K63" s="62">
        <f t="shared" si="36"/>
        <v>0</v>
      </c>
      <c r="L63" s="62">
        <f t="shared" si="36"/>
        <v>0</v>
      </c>
      <c r="M63" s="199">
        <f t="shared" si="36"/>
        <v>0</v>
      </c>
      <c r="N63" s="205">
        <f t="shared" si="36"/>
        <v>0</v>
      </c>
      <c r="O63" s="62">
        <f t="shared" si="36"/>
        <v>0</v>
      </c>
      <c r="P63" s="62">
        <f t="shared" si="36"/>
        <v>0</v>
      </c>
      <c r="Q63" s="112">
        <f t="shared" si="36"/>
        <v>0</v>
      </c>
      <c r="R63" s="62">
        <f t="shared" si="36"/>
        <v>0</v>
      </c>
      <c r="S63" s="62">
        <f t="shared" si="36"/>
        <v>0</v>
      </c>
      <c r="T63" s="199">
        <f t="shared" si="36"/>
        <v>0</v>
      </c>
      <c r="U63" s="205">
        <f t="shared" si="36"/>
        <v>0</v>
      </c>
      <c r="V63" s="62">
        <f t="shared" si="36"/>
        <v>0</v>
      </c>
      <c r="W63" s="62">
        <f t="shared" si="36"/>
        <v>0</v>
      </c>
      <c r="X63" s="62">
        <f t="shared" si="36"/>
        <v>0</v>
      </c>
      <c r="Y63" s="62">
        <f t="shared" si="36"/>
        <v>0</v>
      </c>
      <c r="Z63" s="199">
        <f t="shared" si="36"/>
        <v>0</v>
      </c>
      <c r="AA63" s="111">
        <f t="shared" si="36"/>
        <v>0</v>
      </c>
      <c r="AB63" s="112">
        <f t="shared" si="36"/>
        <v>0</v>
      </c>
      <c r="AC63" s="62">
        <f t="shared" si="36"/>
        <v>0</v>
      </c>
      <c r="AD63" s="62">
        <f t="shared" si="36"/>
        <v>0</v>
      </c>
      <c r="AE63" s="62">
        <f t="shared" si="36"/>
        <v>0</v>
      </c>
      <c r="AF63" s="62">
        <f t="shared" si="36"/>
        <v>0</v>
      </c>
      <c r="AG63" s="62">
        <f t="shared" si="36"/>
        <v>0</v>
      </c>
      <c r="AH63" s="62">
        <f t="shared" si="36"/>
        <v>0</v>
      </c>
      <c r="AI63" s="63">
        <f>SUM(G63:AH63)</f>
        <v>0</v>
      </c>
      <c r="AJ63" s="183">
        <f>AI63/4</f>
        <v>0</v>
      </c>
      <c r="AK63" s="142"/>
      <c r="AL63" s="142"/>
      <c r="AM63" s="142"/>
      <c r="AN63" s="142"/>
    </row>
    <row r="64" spans="1:40" ht="14.25" hidden="1">
      <c r="A64" s="41"/>
      <c r="B64" s="53"/>
      <c r="C64" s="83"/>
      <c r="D64" s="69"/>
      <c r="E64" s="392"/>
      <c r="F64" s="49"/>
      <c r="G64" s="55">
        <f>シフト!F28</f>
        <v>0</v>
      </c>
      <c r="H64" s="54">
        <f>シフト!G28</f>
        <v>0</v>
      </c>
      <c r="I64" s="54">
        <f>シフト!H28</f>
        <v>0</v>
      </c>
      <c r="J64" s="54">
        <f>シフト!I28</f>
        <v>0</v>
      </c>
      <c r="K64" s="54">
        <f>シフト!J28</f>
        <v>0</v>
      </c>
      <c r="L64" s="54">
        <f>シフト!K28</f>
        <v>0</v>
      </c>
      <c r="M64" s="200">
        <f>シフト!L28</f>
        <v>0</v>
      </c>
      <c r="N64" s="204">
        <f>シフト!M28</f>
        <v>0</v>
      </c>
      <c r="O64" s="54">
        <f>シフト!N28</f>
        <v>0</v>
      </c>
      <c r="P64" s="54">
        <f>シフト!O28</f>
        <v>0</v>
      </c>
      <c r="Q64" s="103">
        <f>シフト!P28</f>
        <v>0</v>
      </c>
      <c r="R64" s="54">
        <f>シフト!Q28</f>
        <v>0</v>
      </c>
      <c r="S64" s="54">
        <f>シフト!R28</f>
        <v>0</v>
      </c>
      <c r="T64" s="200">
        <f>シフト!S28</f>
        <v>0</v>
      </c>
      <c r="U64" s="204">
        <f>シフト!T28</f>
        <v>0</v>
      </c>
      <c r="V64" s="54">
        <f>シフト!U28</f>
        <v>0</v>
      </c>
      <c r="W64" s="54">
        <f>シフト!V28</f>
        <v>0</v>
      </c>
      <c r="X64" s="54">
        <f>シフト!W28</f>
        <v>0</v>
      </c>
      <c r="Y64" s="54">
        <f>シフト!X28</f>
        <v>0</v>
      </c>
      <c r="Z64" s="200">
        <f>シフト!Y28</f>
        <v>0</v>
      </c>
      <c r="AA64" s="107">
        <f>シフト!Z28</f>
        <v>0</v>
      </c>
      <c r="AB64" s="103">
        <f>シフト!AA28</f>
        <v>0</v>
      </c>
      <c r="AC64" s="54">
        <f>シフト!AB28</f>
        <v>0</v>
      </c>
      <c r="AD64" s="54">
        <f>シフト!AC28</f>
        <v>0</v>
      </c>
      <c r="AE64" s="54">
        <f>シフト!AD28</f>
        <v>0</v>
      </c>
      <c r="AF64" s="54">
        <f>シフト!AE28</f>
        <v>0</v>
      </c>
      <c r="AG64" s="54">
        <f>シフト!AF28</f>
        <v>0</v>
      </c>
      <c r="AH64" s="54">
        <f>シフト!AG28</f>
        <v>0</v>
      </c>
      <c r="AI64" s="63"/>
      <c r="AJ64" s="183"/>
      <c r="AK64" s="142">
        <f>IF(AJ64&gt;=$AE$105,1,"")</f>
        <v>1</v>
      </c>
      <c r="AL64" s="142"/>
      <c r="AM64" s="142"/>
      <c r="AN64" s="142"/>
    </row>
    <row r="65" spans="1:40" ht="18" customHeight="1">
      <c r="A65" s="41"/>
      <c r="B65" s="61" t="s">
        <v>3</v>
      </c>
      <c r="C65" s="65" t="s">
        <v>30</v>
      </c>
      <c r="D65" s="59"/>
      <c r="E65" s="393"/>
      <c r="F65" s="49" t="s">
        <v>25</v>
      </c>
      <c r="G65" s="55">
        <f aca="true" t="shared" si="37" ref="G65:AH65">VLOOKUP(G64,$AL$9:$AN$37,2,FALSE)</f>
        <v>0</v>
      </c>
      <c r="H65" s="54">
        <f t="shared" si="37"/>
        <v>0</v>
      </c>
      <c r="I65" s="54">
        <f t="shared" si="37"/>
        <v>0</v>
      </c>
      <c r="J65" s="54">
        <f t="shared" si="37"/>
        <v>0</v>
      </c>
      <c r="K65" s="54">
        <f t="shared" si="37"/>
        <v>0</v>
      </c>
      <c r="L65" s="54">
        <f t="shared" si="37"/>
        <v>0</v>
      </c>
      <c r="M65" s="200">
        <f t="shared" si="37"/>
        <v>0</v>
      </c>
      <c r="N65" s="204">
        <f t="shared" si="37"/>
        <v>0</v>
      </c>
      <c r="O65" s="54">
        <f t="shared" si="37"/>
        <v>0</v>
      </c>
      <c r="P65" s="54">
        <f t="shared" si="37"/>
        <v>0</v>
      </c>
      <c r="Q65" s="103">
        <f t="shared" si="37"/>
        <v>0</v>
      </c>
      <c r="R65" s="54">
        <f t="shared" si="37"/>
        <v>0</v>
      </c>
      <c r="S65" s="54">
        <f t="shared" si="37"/>
        <v>0</v>
      </c>
      <c r="T65" s="200">
        <f t="shared" si="37"/>
        <v>0</v>
      </c>
      <c r="U65" s="204">
        <f t="shared" si="37"/>
        <v>0</v>
      </c>
      <c r="V65" s="54">
        <f t="shared" si="37"/>
        <v>0</v>
      </c>
      <c r="W65" s="54">
        <f t="shared" si="37"/>
        <v>0</v>
      </c>
      <c r="X65" s="54">
        <f t="shared" si="37"/>
        <v>0</v>
      </c>
      <c r="Y65" s="54">
        <f t="shared" si="37"/>
        <v>0</v>
      </c>
      <c r="Z65" s="200">
        <f t="shared" si="37"/>
        <v>0</v>
      </c>
      <c r="AA65" s="107">
        <f t="shared" si="37"/>
        <v>0</v>
      </c>
      <c r="AB65" s="103">
        <f t="shared" si="37"/>
        <v>0</v>
      </c>
      <c r="AC65" s="54">
        <f t="shared" si="37"/>
        <v>0</v>
      </c>
      <c r="AD65" s="54">
        <f t="shared" si="37"/>
        <v>0</v>
      </c>
      <c r="AE65" s="54">
        <f t="shared" si="37"/>
        <v>0</v>
      </c>
      <c r="AF65" s="54">
        <f t="shared" si="37"/>
        <v>0</v>
      </c>
      <c r="AG65" s="54">
        <f t="shared" si="37"/>
        <v>0</v>
      </c>
      <c r="AH65" s="54">
        <f t="shared" si="37"/>
        <v>0</v>
      </c>
      <c r="AI65" s="60">
        <f>SUM(G65:AH65)</f>
        <v>0</v>
      </c>
      <c r="AJ65" s="183">
        <f>AI65/4</f>
        <v>0</v>
      </c>
      <c r="AK65" s="142">
        <f>IF(AJ65&gt;=$AE$106,1,"")</f>
        <v>1</v>
      </c>
      <c r="AL65" s="142"/>
      <c r="AM65" s="142"/>
      <c r="AN65" s="142"/>
    </row>
    <row r="66" spans="1:40" ht="13.5" customHeight="1">
      <c r="A66" s="41"/>
      <c r="B66" s="53">
        <f>IF(シフト!B29="","",シフト!B29)</f>
      </c>
      <c r="C66" s="56">
        <f>IF(シフト!C29="","",シフト!C29)</f>
      </c>
      <c r="D66" s="57">
        <f>IF(シフト!D29="","",シフト!D29)</f>
      </c>
      <c r="E66" s="391">
        <f>IF(シフト!E29="","",シフト!E29)</f>
      </c>
      <c r="F66" s="49" t="s">
        <v>13</v>
      </c>
      <c r="G66" s="66">
        <f aca="true" t="shared" si="38" ref="G66:AH66">VLOOKUP(G67,$AL$9:$AN$37,3,FALSE)</f>
        <v>0</v>
      </c>
      <c r="H66" s="62">
        <f t="shared" si="38"/>
        <v>0</v>
      </c>
      <c r="I66" s="62">
        <f t="shared" si="38"/>
        <v>0</v>
      </c>
      <c r="J66" s="62">
        <f t="shared" si="38"/>
        <v>0</v>
      </c>
      <c r="K66" s="62">
        <f t="shared" si="38"/>
        <v>0</v>
      </c>
      <c r="L66" s="62">
        <f t="shared" si="38"/>
        <v>0</v>
      </c>
      <c r="M66" s="199">
        <f t="shared" si="38"/>
        <v>0</v>
      </c>
      <c r="N66" s="205">
        <f t="shared" si="38"/>
        <v>0</v>
      </c>
      <c r="O66" s="62">
        <f t="shared" si="38"/>
        <v>0</v>
      </c>
      <c r="P66" s="62">
        <f t="shared" si="38"/>
        <v>0</v>
      </c>
      <c r="Q66" s="112">
        <f t="shared" si="38"/>
        <v>0</v>
      </c>
      <c r="R66" s="62">
        <f t="shared" si="38"/>
        <v>0</v>
      </c>
      <c r="S66" s="62">
        <f t="shared" si="38"/>
        <v>0</v>
      </c>
      <c r="T66" s="199">
        <f t="shared" si="38"/>
        <v>0</v>
      </c>
      <c r="U66" s="205">
        <f t="shared" si="38"/>
        <v>0</v>
      </c>
      <c r="V66" s="62">
        <f t="shared" si="38"/>
        <v>0</v>
      </c>
      <c r="W66" s="62">
        <f t="shared" si="38"/>
        <v>0</v>
      </c>
      <c r="X66" s="62">
        <f t="shared" si="38"/>
        <v>0</v>
      </c>
      <c r="Y66" s="62">
        <f t="shared" si="38"/>
        <v>0</v>
      </c>
      <c r="Z66" s="199">
        <f t="shared" si="38"/>
        <v>0</v>
      </c>
      <c r="AA66" s="111">
        <f t="shared" si="38"/>
        <v>0</v>
      </c>
      <c r="AB66" s="112">
        <f t="shared" si="38"/>
        <v>0</v>
      </c>
      <c r="AC66" s="62">
        <f t="shared" si="38"/>
        <v>0</v>
      </c>
      <c r="AD66" s="62">
        <f t="shared" si="38"/>
        <v>0</v>
      </c>
      <c r="AE66" s="62">
        <f t="shared" si="38"/>
        <v>0</v>
      </c>
      <c r="AF66" s="62">
        <f t="shared" si="38"/>
        <v>0</v>
      </c>
      <c r="AG66" s="62">
        <f t="shared" si="38"/>
        <v>0</v>
      </c>
      <c r="AH66" s="62">
        <f t="shared" si="38"/>
        <v>0</v>
      </c>
      <c r="AI66" s="63">
        <f>SUM(G66:AH66)</f>
        <v>0</v>
      </c>
      <c r="AJ66" s="183">
        <f>AI66/4</f>
        <v>0</v>
      </c>
      <c r="AK66" s="142"/>
      <c r="AL66" s="142"/>
      <c r="AM66" s="142"/>
      <c r="AN66" s="142"/>
    </row>
    <row r="67" spans="1:40" ht="14.25" hidden="1">
      <c r="A67" s="41"/>
      <c r="B67" s="53"/>
      <c r="C67" s="83"/>
      <c r="D67" s="69"/>
      <c r="E67" s="392"/>
      <c r="F67" s="49"/>
      <c r="G67" s="55">
        <f>シフト!F29</f>
        <v>0</v>
      </c>
      <c r="H67" s="54">
        <f>シフト!G29</f>
        <v>0</v>
      </c>
      <c r="I67" s="54">
        <f>シフト!H29</f>
        <v>0</v>
      </c>
      <c r="J67" s="54">
        <f>シフト!I29</f>
        <v>0</v>
      </c>
      <c r="K67" s="54">
        <f>シフト!J29</f>
        <v>0</v>
      </c>
      <c r="L67" s="54">
        <f>シフト!K29</f>
        <v>0</v>
      </c>
      <c r="M67" s="200">
        <f>シフト!L29</f>
        <v>0</v>
      </c>
      <c r="N67" s="204">
        <f>シフト!M29</f>
        <v>0</v>
      </c>
      <c r="O67" s="54">
        <f>シフト!N29</f>
        <v>0</v>
      </c>
      <c r="P67" s="54">
        <f>シフト!O29</f>
        <v>0</v>
      </c>
      <c r="Q67" s="103">
        <f>シフト!P29</f>
        <v>0</v>
      </c>
      <c r="R67" s="54">
        <f>シフト!Q29</f>
        <v>0</v>
      </c>
      <c r="S67" s="54">
        <f>シフト!R29</f>
        <v>0</v>
      </c>
      <c r="T67" s="200">
        <f>シフト!S29</f>
        <v>0</v>
      </c>
      <c r="U67" s="204">
        <f>シフト!T29</f>
        <v>0</v>
      </c>
      <c r="V67" s="54">
        <f>シフト!U29</f>
        <v>0</v>
      </c>
      <c r="W67" s="54">
        <f>シフト!V29</f>
        <v>0</v>
      </c>
      <c r="X67" s="54">
        <f>シフト!W29</f>
        <v>0</v>
      </c>
      <c r="Y67" s="54">
        <f>シフト!X29</f>
        <v>0</v>
      </c>
      <c r="Z67" s="200">
        <f>シフト!Y29</f>
        <v>0</v>
      </c>
      <c r="AA67" s="107">
        <f>シフト!Z29</f>
        <v>0</v>
      </c>
      <c r="AB67" s="103">
        <f>シフト!AA29</f>
        <v>0</v>
      </c>
      <c r="AC67" s="54">
        <f>シフト!AB29</f>
        <v>0</v>
      </c>
      <c r="AD67" s="54">
        <f>シフト!AC29</f>
        <v>0</v>
      </c>
      <c r="AE67" s="54">
        <f>シフト!AD29</f>
        <v>0</v>
      </c>
      <c r="AF67" s="54">
        <f>シフト!AE29</f>
        <v>0</v>
      </c>
      <c r="AG67" s="54">
        <f>シフト!AF29</f>
        <v>0</v>
      </c>
      <c r="AH67" s="54">
        <f>シフト!AG29</f>
        <v>0</v>
      </c>
      <c r="AI67" s="63"/>
      <c r="AJ67" s="183"/>
      <c r="AK67" s="142">
        <f>IF(AJ67&gt;=$AE$105,1,"")</f>
        <v>1</v>
      </c>
      <c r="AL67" s="142"/>
      <c r="AM67" s="142"/>
      <c r="AN67" s="142"/>
    </row>
    <row r="68" spans="1:41" ht="18" customHeight="1">
      <c r="A68" s="41"/>
      <c r="B68" s="61" t="s">
        <v>3</v>
      </c>
      <c r="C68" s="68" t="s">
        <v>30</v>
      </c>
      <c r="D68" s="69"/>
      <c r="E68" s="393"/>
      <c r="F68" s="49" t="s">
        <v>25</v>
      </c>
      <c r="G68" s="55">
        <f aca="true" t="shared" si="39" ref="G68:AH68">VLOOKUP(G67,$AL$9:$AN$37,2,FALSE)</f>
        <v>0</v>
      </c>
      <c r="H68" s="54">
        <f t="shared" si="39"/>
        <v>0</v>
      </c>
      <c r="I68" s="54">
        <f t="shared" si="39"/>
        <v>0</v>
      </c>
      <c r="J68" s="54">
        <f t="shared" si="39"/>
        <v>0</v>
      </c>
      <c r="K68" s="54">
        <f t="shared" si="39"/>
        <v>0</v>
      </c>
      <c r="L68" s="54">
        <f t="shared" si="39"/>
        <v>0</v>
      </c>
      <c r="M68" s="200">
        <f t="shared" si="39"/>
        <v>0</v>
      </c>
      <c r="N68" s="204">
        <f t="shared" si="39"/>
        <v>0</v>
      </c>
      <c r="O68" s="54">
        <f t="shared" si="39"/>
        <v>0</v>
      </c>
      <c r="P68" s="54">
        <f t="shared" si="39"/>
        <v>0</v>
      </c>
      <c r="Q68" s="103">
        <f t="shared" si="39"/>
        <v>0</v>
      </c>
      <c r="R68" s="54">
        <f t="shared" si="39"/>
        <v>0</v>
      </c>
      <c r="S68" s="54">
        <f t="shared" si="39"/>
        <v>0</v>
      </c>
      <c r="T68" s="200">
        <f t="shared" si="39"/>
        <v>0</v>
      </c>
      <c r="U68" s="204">
        <f t="shared" si="39"/>
        <v>0</v>
      </c>
      <c r="V68" s="54">
        <f t="shared" si="39"/>
        <v>0</v>
      </c>
      <c r="W68" s="54">
        <f t="shared" si="39"/>
        <v>0</v>
      </c>
      <c r="X68" s="54">
        <f t="shared" si="39"/>
        <v>0</v>
      </c>
      <c r="Y68" s="54">
        <f t="shared" si="39"/>
        <v>0</v>
      </c>
      <c r="Z68" s="200">
        <f t="shared" si="39"/>
        <v>0</v>
      </c>
      <c r="AA68" s="107">
        <f t="shared" si="39"/>
        <v>0</v>
      </c>
      <c r="AB68" s="103">
        <f t="shared" si="39"/>
        <v>0</v>
      </c>
      <c r="AC68" s="54">
        <f t="shared" si="39"/>
        <v>0</v>
      </c>
      <c r="AD68" s="54">
        <f t="shared" si="39"/>
        <v>0</v>
      </c>
      <c r="AE68" s="54">
        <f t="shared" si="39"/>
        <v>0</v>
      </c>
      <c r="AF68" s="54">
        <f t="shared" si="39"/>
        <v>0</v>
      </c>
      <c r="AG68" s="54">
        <f t="shared" si="39"/>
        <v>0</v>
      </c>
      <c r="AH68" s="54">
        <f t="shared" si="39"/>
        <v>0</v>
      </c>
      <c r="AI68" s="60">
        <f>SUM(G68:AH68)</f>
        <v>0</v>
      </c>
      <c r="AJ68" s="183">
        <f>AI68/4</f>
        <v>0</v>
      </c>
      <c r="AK68" s="142">
        <f>IF(AJ68&gt;=$AE$106,1,"")</f>
        <v>1</v>
      </c>
      <c r="AL68" s="142"/>
      <c r="AM68" s="142"/>
      <c r="AN68" s="142"/>
      <c r="AO68" s="52"/>
    </row>
    <row r="69" spans="1:40" ht="18" customHeight="1">
      <c r="A69" s="41"/>
      <c r="B69" s="53">
        <f>IF(シフト!B30="","",シフト!B30)</f>
      </c>
      <c r="C69" s="56">
        <f>IF(シフト!C30="","",シフト!C30)</f>
      </c>
      <c r="D69" s="57">
        <f>IF(シフト!D30="","",シフト!D30)</f>
      </c>
      <c r="E69" s="391">
        <f>IF(シフト!E30="","",シフト!E30)</f>
      </c>
      <c r="F69" s="75" t="s">
        <v>13</v>
      </c>
      <c r="G69" s="66">
        <f aca="true" t="shared" si="40" ref="G69:AH69">VLOOKUP(G70,$AL$9:$AN$37,3,FALSE)</f>
        <v>0</v>
      </c>
      <c r="H69" s="62">
        <f t="shared" si="40"/>
        <v>0</v>
      </c>
      <c r="I69" s="62">
        <f t="shared" si="40"/>
        <v>0</v>
      </c>
      <c r="J69" s="62">
        <f t="shared" si="40"/>
        <v>0</v>
      </c>
      <c r="K69" s="62">
        <f t="shared" si="40"/>
        <v>0</v>
      </c>
      <c r="L69" s="62">
        <f t="shared" si="40"/>
        <v>0</v>
      </c>
      <c r="M69" s="199">
        <f t="shared" si="40"/>
        <v>0</v>
      </c>
      <c r="N69" s="205">
        <f t="shared" si="40"/>
        <v>0</v>
      </c>
      <c r="O69" s="62">
        <f t="shared" si="40"/>
        <v>0</v>
      </c>
      <c r="P69" s="62">
        <f t="shared" si="40"/>
        <v>0</v>
      </c>
      <c r="Q69" s="112">
        <f t="shared" si="40"/>
        <v>0</v>
      </c>
      <c r="R69" s="62">
        <f t="shared" si="40"/>
        <v>0</v>
      </c>
      <c r="S69" s="62">
        <f t="shared" si="40"/>
        <v>0</v>
      </c>
      <c r="T69" s="199">
        <f t="shared" si="40"/>
        <v>0</v>
      </c>
      <c r="U69" s="205">
        <f t="shared" si="40"/>
        <v>0</v>
      </c>
      <c r="V69" s="62">
        <f t="shared" si="40"/>
        <v>0</v>
      </c>
      <c r="W69" s="62">
        <f t="shared" si="40"/>
        <v>0</v>
      </c>
      <c r="X69" s="62">
        <f t="shared" si="40"/>
        <v>0</v>
      </c>
      <c r="Y69" s="62">
        <f t="shared" si="40"/>
        <v>0</v>
      </c>
      <c r="Z69" s="199">
        <f t="shared" si="40"/>
        <v>0</v>
      </c>
      <c r="AA69" s="111">
        <f t="shared" si="40"/>
        <v>0</v>
      </c>
      <c r="AB69" s="112">
        <f t="shared" si="40"/>
        <v>0</v>
      </c>
      <c r="AC69" s="62">
        <f t="shared" si="40"/>
        <v>0</v>
      </c>
      <c r="AD69" s="62">
        <f t="shared" si="40"/>
        <v>0</v>
      </c>
      <c r="AE69" s="62">
        <f t="shared" si="40"/>
        <v>0</v>
      </c>
      <c r="AF69" s="62">
        <f t="shared" si="40"/>
        <v>0</v>
      </c>
      <c r="AG69" s="62">
        <f t="shared" si="40"/>
        <v>0</v>
      </c>
      <c r="AH69" s="62">
        <f t="shared" si="40"/>
        <v>0</v>
      </c>
      <c r="AI69" s="63">
        <f>SUM(G69:AH69)</f>
        <v>0</v>
      </c>
      <c r="AJ69" s="314">
        <f>AI69/4</f>
        <v>0</v>
      </c>
      <c r="AK69" s="142"/>
      <c r="AL69" s="142"/>
      <c r="AM69" s="142"/>
      <c r="AN69" s="142"/>
    </row>
    <row r="70" spans="1:40" ht="14.25" hidden="1">
      <c r="A70" s="41"/>
      <c r="B70" s="53"/>
      <c r="C70" s="83"/>
      <c r="D70" s="69"/>
      <c r="E70" s="392"/>
      <c r="F70" s="49"/>
      <c r="G70" s="55">
        <f>シフト!F30</f>
        <v>0</v>
      </c>
      <c r="H70" s="54">
        <f>シフト!G30</f>
        <v>0</v>
      </c>
      <c r="I70" s="54">
        <f>シフト!H30</f>
        <v>0</v>
      </c>
      <c r="J70" s="54">
        <f>シフト!I30</f>
        <v>0</v>
      </c>
      <c r="K70" s="54">
        <f>シフト!J30</f>
        <v>0</v>
      </c>
      <c r="L70" s="54">
        <f>シフト!K30</f>
        <v>0</v>
      </c>
      <c r="M70" s="200">
        <f>シフト!L30</f>
        <v>0</v>
      </c>
      <c r="N70" s="204">
        <f>シフト!M30</f>
        <v>0</v>
      </c>
      <c r="O70" s="54">
        <f>シフト!N30</f>
        <v>0</v>
      </c>
      <c r="P70" s="54">
        <f>シフト!O30</f>
        <v>0</v>
      </c>
      <c r="Q70" s="103">
        <f>シフト!P30</f>
        <v>0</v>
      </c>
      <c r="R70" s="54">
        <f>シフト!Q30</f>
        <v>0</v>
      </c>
      <c r="S70" s="54">
        <f>シフト!R30</f>
        <v>0</v>
      </c>
      <c r="T70" s="200">
        <f>シフト!S30</f>
        <v>0</v>
      </c>
      <c r="U70" s="204">
        <f>シフト!T30</f>
        <v>0</v>
      </c>
      <c r="V70" s="54">
        <f>シフト!U30</f>
        <v>0</v>
      </c>
      <c r="W70" s="54">
        <f>シフト!V30</f>
        <v>0</v>
      </c>
      <c r="X70" s="54">
        <f>シフト!W30</f>
        <v>0</v>
      </c>
      <c r="Y70" s="54">
        <f>シフト!X30</f>
        <v>0</v>
      </c>
      <c r="Z70" s="200">
        <f>シフト!Y30</f>
        <v>0</v>
      </c>
      <c r="AA70" s="107">
        <f>シフト!Z30</f>
        <v>0</v>
      </c>
      <c r="AB70" s="103">
        <f>シフト!AA30</f>
        <v>0</v>
      </c>
      <c r="AC70" s="54">
        <f>シフト!AB30</f>
        <v>0</v>
      </c>
      <c r="AD70" s="54">
        <f>シフト!AC30</f>
        <v>0</v>
      </c>
      <c r="AE70" s="54">
        <f>シフト!AD30</f>
        <v>0</v>
      </c>
      <c r="AF70" s="54">
        <f>シフト!AE30</f>
        <v>0</v>
      </c>
      <c r="AG70" s="54">
        <f>シフト!AF30</f>
        <v>0</v>
      </c>
      <c r="AH70" s="54">
        <f>シフト!AG30</f>
        <v>0</v>
      </c>
      <c r="AI70" s="63"/>
      <c r="AJ70" s="183"/>
      <c r="AK70" s="142">
        <f>IF(AJ70&gt;=$AE$105,1,"")</f>
        <v>1</v>
      </c>
      <c r="AL70" s="142"/>
      <c r="AM70" s="142"/>
      <c r="AN70" s="142"/>
    </row>
    <row r="71" spans="1:40" ht="18" customHeight="1">
      <c r="A71" s="41"/>
      <c r="B71" s="61"/>
      <c r="C71" s="62" t="s">
        <v>30</v>
      </c>
      <c r="D71" s="59"/>
      <c r="E71" s="393"/>
      <c r="F71" s="49" t="s">
        <v>25</v>
      </c>
      <c r="G71" s="55">
        <f aca="true" t="shared" si="41" ref="G71:AH71">VLOOKUP(G70,$AL$9:$AN$37,2,FALSE)</f>
        <v>0</v>
      </c>
      <c r="H71" s="54">
        <f t="shared" si="41"/>
        <v>0</v>
      </c>
      <c r="I71" s="54">
        <f t="shared" si="41"/>
        <v>0</v>
      </c>
      <c r="J71" s="54">
        <f t="shared" si="41"/>
        <v>0</v>
      </c>
      <c r="K71" s="54">
        <f t="shared" si="41"/>
        <v>0</v>
      </c>
      <c r="L71" s="54">
        <f t="shared" si="41"/>
        <v>0</v>
      </c>
      <c r="M71" s="200">
        <f t="shared" si="41"/>
        <v>0</v>
      </c>
      <c r="N71" s="204">
        <f t="shared" si="41"/>
        <v>0</v>
      </c>
      <c r="O71" s="54">
        <f t="shared" si="41"/>
        <v>0</v>
      </c>
      <c r="P71" s="54">
        <f t="shared" si="41"/>
        <v>0</v>
      </c>
      <c r="Q71" s="103">
        <f t="shared" si="41"/>
        <v>0</v>
      </c>
      <c r="R71" s="54">
        <f t="shared" si="41"/>
        <v>0</v>
      </c>
      <c r="S71" s="54">
        <f t="shared" si="41"/>
        <v>0</v>
      </c>
      <c r="T71" s="200">
        <f t="shared" si="41"/>
        <v>0</v>
      </c>
      <c r="U71" s="204">
        <f t="shared" si="41"/>
        <v>0</v>
      </c>
      <c r="V71" s="54">
        <f t="shared" si="41"/>
        <v>0</v>
      </c>
      <c r="W71" s="54">
        <f t="shared" si="41"/>
        <v>0</v>
      </c>
      <c r="X71" s="54">
        <f t="shared" si="41"/>
        <v>0</v>
      </c>
      <c r="Y71" s="54">
        <f t="shared" si="41"/>
        <v>0</v>
      </c>
      <c r="Z71" s="200">
        <f t="shared" si="41"/>
        <v>0</v>
      </c>
      <c r="AA71" s="107">
        <f t="shared" si="41"/>
        <v>0</v>
      </c>
      <c r="AB71" s="103">
        <f t="shared" si="41"/>
        <v>0</v>
      </c>
      <c r="AC71" s="54">
        <f t="shared" si="41"/>
        <v>0</v>
      </c>
      <c r="AD71" s="54">
        <f t="shared" si="41"/>
        <v>0</v>
      </c>
      <c r="AE71" s="54">
        <f t="shared" si="41"/>
        <v>0</v>
      </c>
      <c r="AF71" s="54">
        <f t="shared" si="41"/>
        <v>0</v>
      </c>
      <c r="AG71" s="54">
        <f t="shared" si="41"/>
        <v>0</v>
      </c>
      <c r="AH71" s="54">
        <f t="shared" si="41"/>
        <v>0</v>
      </c>
      <c r="AI71" s="60">
        <f>SUM(G71:AH71)</f>
        <v>0</v>
      </c>
      <c r="AJ71" s="183">
        <f>AI71/4</f>
        <v>0</v>
      </c>
      <c r="AK71" s="142">
        <f>IF(AJ71&gt;=$AE$106,1,"")</f>
        <v>1</v>
      </c>
      <c r="AL71" s="142"/>
      <c r="AM71" s="142"/>
      <c r="AN71" s="142"/>
    </row>
    <row r="72" spans="1:40" ht="14.25">
      <c r="A72" s="41"/>
      <c r="B72" s="53">
        <f>IF(シフト!B31="","",シフト!B31)</f>
      </c>
      <c r="C72" s="56">
        <f>IF(シフト!C31="","",シフト!C31)</f>
      </c>
      <c r="D72" s="57">
        <f>IF(シフト!D31="","",シフト!D31)</f>
      </c>
      <c r="E72" s="391">
        <f>IF(シフト!E31="","",シフト!E31)</f>
      </c>
      <c r="F72" s="49" t="s">
        <v>13</v>
      </c>
      <c r="G72" s="66">
        <f aca="true" t="shared" si="42" ref="G72:AH72">VLOOKUP(G73,$AL$9:$AN$37,3,FALSE)</f>
        <v>0</v>
      </c>
      <c r="H72" s="62">
        <f t="shared" si="42"/>
        <v>0</v>
      </c>
      <c r="I72" s="62">
        <f t="shared" si="42"/>
        <v>0</v>
      </c>
      <c r="J72" s="62">
        <f t="shared" si="42"/>
        <v>0</v>
      </c>
      <c r="K72" s="62">
        <f t="shared" si="42"/>
        <v>0</v>
      </c>
      <c r="L72" s="62">
        <f t="shared" si="42"/>
        <v>0</v>
      </c>
      <c r="M72" s="199">
        <f t="shared" si="42"/>
        <v>0</v>
      </c>
      <c r="N72" s="205">
        <f t="shared" si="42"/>
        <v>0</v>
      </c>
      <c r="O72" s="62">
        <f t="shared" si="42"/>
        <v>0</v>
      </c>
      <c r="P72" s="62">
        <f t="shared" si="42"/>
        <v>0</v>
      </c>
      <c r="Q72" s="112">
        <f t="shared" si="42"/>
        <v>0</v>
      </c>
      <c r="R72" s="62">
        <f t="shared" si="42"/>
        <v>0</v>
      </c>
      <c r="S72" s="62">
        <f t="shared" si="42"/>
        <v>0</v>
      </c>
      <c r="T72" s="199">
        <f t="shared" si="42"/>
        <v>0</v>
      </c>
      <c r="U72" s="205">
        <f t="shared" si="42"/>
        <v>0</v>
      </c>
      <c r="V72" s="62">
        <f t="shared" si="42"/>
        <v>0</v>
      </c>
      <c r="W72" s="62">
        <f t="shared" si="42"/>
        <v>0</v>
      </c>
      <c r="X72" s="62">
        <f t="shared" si="42"/>
        <v>0</v>
      </c>
      <c r="Y72" s="62">
        <f t="shared" si="42"/>
        <v>0</v>
      </c>
      <c r="Z72" s="199">
        <f t="shared" si="42"/>
        <v>0</v>
      </c>
      <c r="AA72" s="111">
        <f t="shared" si="42"/>
        <v>0</v>
      </c>
      <c r="AB72" s="112">
        <f t="shared" si="42"/>
        <v>0</v>
      </c>
      <c r="AC72" s="62">
        <f t="shared" si="42"/>
        <v>0</v>
      </c>
      <c r="AD72" s="62">
        <f t="shared" si="42"/>
        <v>0</v>
      </c>
      <c r="AE72" s="62">
        <f t="shared" si="42"/>
        <v>0</v>
      </c>
      <c r="AF72" s="62">
        <f t="shared" si="42"/>
        <v>0</v>
      </c>
      <c r="AG72" s="62">
        <f t="shared" si="42"/>
        <v>0</v>
      </c>
      <c r="AH72" s="62">
        <f t="shared" si="42"/>
        <v>0</v>
      </c>
      <c r="AI72" s="63">
        <f>SUM(G72:AH72)</f>
        <v>0</v>
      </c>
      <c r="AJ72" s="183">
        <f>AI72/4</f>
        <v>0</v>
      </c>
      <c r="AK72" s="142"/>
      <c r="AL72" s="142"/>
      <c r="AM72" s="142"/>
      <c r="AN72" s="142"/>
    </row>
    <row r="73" spans="1:40" ht="14.25" hidden="1">
      <c r="A73" s="41"/>
      <c r="B73" s="53"/>
      <c r="C73" s="83"/>
      <c r="D73" s="69"/>
      <c r="E73" s="392"/>
      <c r="F73" s="49"/>
      <c r="G73" s="55">
        <f>シフト!F31</f>
        <v>0</v>
      </c>
      <c r="H73" s="54">
        <f>シフト!G31</f>
        <v>0</v>
      </c>
      <c r="I73" s="54">
        <f>シフト!H31</f>
        <v>0</v>
      </c>
      <c r="J73" s="54">
        <f>シフト!I31</f>
        <v>0</v>
      </c>
      <c r="K73" s="54">
        <f>シフト!J31</f>
        <v>0</v>
      </c>
      <c r="L73" s="54">
        <f>シフト!K31</f>
        <v>0</v>
      </c>
      <c r="M73" s="200">
        <f>シフト!L31</f>
        <v>0</v>
      </c>
      <c r="N73" s="204">
        <f>シフト!M31</f>
        <v>0</v>
      </c>
      <c r="O73" s="54">
        <f>シフト!N31</f>
        <v>0</v>
      </c>
      <c r="P73" s="54">
        <f>シフト!O31</f>
        <v>0</v>
      </c>
      <c r="Q73" s="103">
        <f>シフト!P31</f>
        <v>0</v>
      </c>
      <c r="R73" s="54">
        <f>シフト!Q31</f>
        <v>0</v>
      </c>
      <c r="S73" s="54">
        <f>シフト!R31</f>
        <v>0</v>
      </c>
      <c r="T73" s="200">
        <f>シフト!S31</f>
        <v>0</v>
      </c>
      <c r="U73" s="204">
        <f>シフト!T31</f>
        <v>0</v>
      </c>
      <c r="V73" s="54">
        <f>シフト!U31</f>
        <v>0</v>
      </c>
      <c r="W73" s="54">
        <f>シフト!V31</f>
        <v>0</v>
      </c>
      <c r="X73" s="54">
        <f>シフト!W31</f>
        <v>0</v>
      </c>
      <c r="Y73" s="54">
        <f>シフト!X31</f>
        <v>0</v>
      </c>
      <c r="Z73" s="200">
        <f>シフト!Y31</f>
        <v>0</v>
      </c>
      <c r="AA73" s="107">
        <f>シフト!Z31</f>
        <v>0</v>
      </c>
      <c r="AB73" s="103">
        <f>シフト!AA31</f>
        <v>0</v>
      </c>
      <c r="AC73" s="54">
        <f>シフト!AB31</f>
        <v>0</v>
      </c>
      <c r="AD73" s="54">
        <f>シフト!AC31</f>
        <v>0</v>
      </c>
      <c r="AE73" s="54">
        <f>シフト!AD31</f>
        <v>0</v>
      </c>
      <c r="AF73" s="54">
        <f>シフト!AE31</f>
        <v>0</v>
      </c>
      <c r="AG73" s="54">
        <f>シフト!AF31</f>
        <v>0</v>
      </c>
      <c r="AH73" s="54">
        <f>シフト!AG31</f>
        <v>0</v>
      </c>
      <c r="AI73" s="63"/>
      <c r="AJ73" s="183"/>
      <c r="AK73" s="142">
        <f>IF(AJ73&gt;=$AE$105,1,"")</f>
        <v>1</v>
      </c>
      <c r="AL73" s="142"/>
      <c r="AM73" s="142"/>
      <c r="AN73" s="142"/>
    </row>
    <row r="74" spans="1:40" ht="18" customHeight="1">
      <c r="A74" s="41"/>
      <c r="B74" s="61" t="s">
        <v>34</v>
      </c>
      <c r="C74" s="62" t="s">
        <v>30</v>
      </c>
      <c r="D74" s="59"/>
      <c r="E74" s="393"/>
      <c r="F74" s="49" t="s">
        <v>25</v>
      </c>
      <c r="G74" s="55">
        <f aca="true" t="shared" si="43" ref="G74:AH74">VLOOKUP(G73,$AL$9:$AN$37,2,FALSE)</f>
        <v>0</v>
      </c>
      <c r="H74" s="54">
        <f t="shared" si="43"/>
        <v>0</v>
      </c>
      <c r="I74" s="54">
        <f t="shared" si="43"/>
        <v>0</v>
      </c>
      <c r="J74" s="54">
        <f t="shared" si="43"/>
        <v>0</v>
      </c>
      <c r="K74" s="54">
        <f t="shared" si="43"/>
        <v>0</v>
      </c>
      <c r="L74" s="54">
        <f t="shared" si="43"/>
        <v>0</v>
      </c>
      <c r="M74" s="200">
        <f t="shared" si="43"/>
        <v>0</v>
      </c>
      <c r="N74" s="204">
        <f t="shared" si="43"/>
        <v>0</v>
      </c>
      <c r="O74" s="54">
        <f t="shared" si="43"/>
        <v>0</v>
      </c>
      <c r="P74" s="54">
        <f t="shared" si="43"/>
        <v>0</v>
      </c>
      <c r="Q74" s="103">
        <f t="shared" si="43"/>
        <v>0</v>
      </c>
      <c r="R74" s="54">
        <f t="shared" si="43"/>
        <v>0</v>
      </c>
      <c r="S74" s="54">
        <f t="shared" si="43"/>
        <v>0</v>
      </c>
      <c r="T74" s="200">
        <f t="shared" si="43"/>
        <v>0</v>
      </c>
      <c r="U74" s="204">
        <f t="shared" si="43"/>
        <v>0</v>
      </c>
      <c r="V74" s="54">
        <f t="shared" si="43"/>
        <v>0</v>
      </c>
      <c r="W74" s="54">
        <f t="shared" si="43"/>
        <v>0</v>
      </c>
      <c r="X74" s="54">
        <f t="shared" si="43"/>
        <v>0</v>
      </c>
      <c r="Y74" s="54">
        <f t="shared" si="43"/>
        <v>0</v>
      </c>
      <c r="Z74" s="200">
        <f t="shared" si="43"/>
        <v>0</v>
      </c>
      <c r="AA74" s="107">
        <f t="shared" si="43"/>
        <v>0</v>
      </c>
      <c r="AB74" s="103">
        <f t="shared" si="43"/>
        <v>0</v>
      </c>
      <c r="AC74" s="54">
        <f t="shared" si="43"/>
        <v>0</v>
      </c>
      <c r="AD74" s="54">
        <f t="shared" si="43"/>
        <v>0</v>
      </c>
      <c r="AE74" s="54">
        <f t="shared" si="43"/>
        <v>0</v>
      </c>
      <c r="AF74" s="54">
        <f t="shared" si="43"/>
        <v>0</v>
      </c>
      <c r="AG74" s="54">
        <f t="shared" si="43"/>
        <v>0</v>
      </c>
      <c r="AH74" s="54">
        <f t="shared" si="43"/>
        <v>0</v>
      </c>
      <c r="AI74" s="60">
        <f>SUM(G74:AH74)</f>
        <v>0</v>
      </c>
      <c r="AJ74" s="183">
        <f>AI74/4</f>
        <v>0</v>
      </c>
      <c r="AK74" s="142">
        <f>IF(AJ74&gt;=$AE$106,1,"")</f>
        <v>1</v>
      </c>
      <c r="AL74" s="142"/>
      <c r="AM74" s="142"/>
      <c r="AN74" s="142"/>
    </row>
    <row r="75" spans="1:40" ht="14.25">
      <c r="A75" s="41"/>
      <c r="B75" s="53">
        <f>IF(シフト!B32="","",シフト!B32)</f>
      </c>
      <c r="C75" s="56">
        <f>IF(シフト!C32="","",シフト!C32)</f>
      </c>
      <c r="D75" s="57">
        <f>IF(シフト!D32="","",シフト!D32)</f>
      </c>
      <c r="E75" s="391">
        <f>IF(シフト!E32="","",シフト!E32)</f>
      </c>
      <c r="F75" s="49" t="s">
        <v>13</v>
      </c>
      <c r="G75" s="66">
        <f aca="true" t="shared" si="44" ref="G75:AH75">VLOOKUP(G76,$AL$9:$AN$37,3,FALSE)</f>
        <v>0</v>
      </c>
      <c r="H75" s="62">
        <f t="shared" si="44"/>
        <v>0</v>
      </c>
      <c r="I75" s="62">
        <f t="shared" si="44"/>
        <v>0</v>
      </c>
      <c r="J75" s="62">
        <f t="shared" si="44"/>
        <v>0</v>
      </c>
      <c r="K75" s="62">
        <f t="shared" si="44"/>
        <v>0</v>
      </c>
      <c r="L75" s="62">
        <f t="shared" si="44"/>
        <v>0</v>
      </c>
      <c r="M75" s="199">
        <f t="shared" si="44"/>
        <v>0</v>
      </c>
      <c r="N75" s="205">
        <f t="shared" si="44"/>
        <v>0</v>
      </c>
      <c r="O75" s="62">
        <f t="shared" si="44"/>
        <v>0</v>
      </c>
      <c r="P75" s="62">
        <f t="shared" si="44"/>
        <v>0</v>
      </c>
      <c r="Q75" s="112">
        <f t="shared" si="44"/>
        <v>0</v>
      </c>
      <c r="R75" s="62">
        <f t="shared" si="44"/>
        <v>0</v>
      </c>
      <c r="S75" s="62">
        <f t="shared" si="44"/>
        <v>0</v>
      </c>
      <c r="T75" s="199">
        <f t="shared" si="44"/>
        <v>0</v>
      </c>
      <c r="U75" s="205">
        <f t="shared" si="44"/>
        <v>0</v>
      </c>
      <c r="V75" s="62">
        <f t="shared" si="44"/>
        <v>0</v>
      </c>
      <c r="W75" s="62">
        <f t="shared" si="44"/>
        <v>0</v>
      </c>
      <c r="X75" s="62">
        <f t="shared" si="44"/>
        <v>0</v>
      </c>
      <c r="Y75" s="62">
        <f t="shared" si="44"/>
        <v>0</v>
      </c>
      <c r="Z75" s="199">
        <f t="shared" si="44"/>
        <v>0</v>
      </c>
      <c r="AA75" s="111">
        <f t="shared" si="44"/>
        <v>0</v>
      </c>
      <c r="AB75" s="112">
        <f t="shared" si="44"/>
        <v>0</v>
      </c>
      <c r="AC75" s="62">
        <f t="shared" si="44"/>
        <v>0</v>
      </c>
      <c r="AD75" s="62">
        <f t="shared" si="44"/>
        <v>0</v>
      </c>
      <c r="AE75" s="62">
        <f t="shared" si="44"/>
        <v>0</v>
      </c>
      <c r="AF75" s="62">
        <f t="shared" si="44"/>
        <v>0</v>
      </c>
      <c r="AG75" s="62">
        <f t="shared" si="44"/>
        <v>0</v>
      </c>
      <c r="AH75" s="62">
        <f t="shared" si="44"/>
        <v>0</v>
      </c>
      <c r="AI75" s="63">
        <f>SUM(G75:AH75)</f>
        <v>0</v>
      </c>
      <c r="AJ75" s="183">
        <f>AI75/4</f>
        <v>0</v>
      </c>
      <c r="AK75" s="142"/>
      <c r="AL75" s="142"/>
      <c r="AM75" s="142"/>
      <c r="AN75" s="142"/>
    </row>
    <row r="76" spans="1:40" ht="14.25" hidden="1">
      <c r="A76" s="41"/>
      <c r="B76" s="53"/>
      <c r="C76" s="83"/>
      <c r="D76" s="69"/>
      <c r="E76" s="392"/>
      <c r="F76" s="49"/>
      <c r="G76" s="55">
        <f>シフト!F32</f>
        <v>0</v>
      </c>
      <c r="H76" s="54">
        <f>シフト!G32</f>
        <v>0</v>
      </c>
      <c r="I76" s="54">
        <f>シフト!H32</f>
        <v>0</v>
      </c>
      <c r="J76" s="54">
        <f>シフト!I32</f>
        <v>0</v>
      </c>
      <c r="K76" s="54">
        <f>シフト!J32</f>
        <v>0</v>
      </c>
      <c r="L76" s="54">
        <f>シフト!K32</f>
        <v>0</v>
      </c>
      <c r="M76" s="200">
        <f>シフト!L32</f>
        <v>0</v>
      </c>
      <c r="N76" s="204">
        <f>シフト!M32</f>
        <v>0</v>
      </c>
      <c r="O76" s="54">
        <f>シフト!N32</f>
        <v>0</v>
      </c>
      <c r="P76" s="54">
        <f>シフト!O32</f>
        <v>0</v>
      </c>
      <c r="Q76" s="103">
        <f>シフト!P32</f>
        <v>0</v>
      </c>
      <c r="R76" s="54">
        <f>シフト!Q32</f>
        <v>0</v>
      </c>
      <c r="S76" s="54">
        <f>シフト!R32</f>
        <v>0</v>
      </c>
      <c r="T76" s="200">
        <f>シフト!S32</f>
        <v>0</v>
      </c>
      <c r="U76" s="204">
        <f>シフト!T32</f>
        <v>0</v>
      </c>
      <c r="V76" s="54">
        <f>シフト!U32</f>
        <v>0</v>
      </c>
      <c r="W76" s="54">
        <f>シフト!V32</f>
        <v>0</v>
      </c>
      <c r="X76" s="54">
        <f>シフト!W32</f>
        <v>0</v>
      </c>
      <c r="Y76" s="54">
        <f>シフト!X32</f>
        <v>0</v>
      </c>
      <c r="Z76" s="200">
        <f>シフト!Y32</f>
        <v>0</v>
      </c>
      <c r="AA76" s="107">
        <f>シフト!Z32</f>
        <v>0</v>
      </c>
      <c r="AB76" s="103">
        <f>シフト!AA32</f>
        <v>0</v>
      </c>
      <c r="AC76" s="54">
        <f>シフト!AB32</f>
        <v>0</v>
      </c>
      <c r="AD76" s="54">
        <f>シフト!AC32</f>
        <v>0</v>
      </c>
      <c r="AE76" s="54">
        <f>シフト!AD32</f>
        <v>0</v>
      </c>
      <c r="AF76" s="54">
        <f>シフト!AE32</f>
        <v>0</v>
      </c>
      <c r="AG76" s="54">
        <f>シフト!AF32</f>
        <v>0</v>
      </c>
      <c r="AH76" s="54">
        <f>シフト!AG32</f>
        <v>0</v>
      </c>
      <c r="AI76" s="63"/>
      <c r="AJ76" s="183"/>
      <c r="AK76" s="142">
        <f>IF(AJ76&gt;=$AE$105,1,"")</f>
        <v>1</v>
      </c>
      <c r="AL76" s="142"/>
      <c r="AM76" s="142"/>
      <c r="AN76" s="142"/>
    </row>
    <row r="77" spans="1:40" ht="18" customHeight="1">
      <c r="A77" s="41"/>
      <c r="B77" s="64" t="s">
        <v>34</v>
      </c>
      <c r="C77" s="62" t="s">
        <v>30</v>
      </c>
      <c r="D77" s="59"/>
      <c r="E77" s="393"/>
      <c r="F77" s="49" t="s">
        <v>25</v>
      </c>
      <c r="G77" s="55">
        <f aca="true" t="shared" si="45" ref="G77:AH77">VLOOKUP(G76,$AL$9:$AN$37,2,FALSE)</f>
        <v>0</v>
      </c>
      <c r="H77" s="54">
        <f t="shared" si="45"/>
        <v>0</v>
      </c>
      <c r="I77" s="54">
        <f t="shared" si="45"/>
        <v>0</v>
      </c>
      <c r="J77" s="54">
        <f t="shared" si="45"/>
        <v>0</v>
      </c>
      <c r="K77" s="54">
        <f t="shared" si="45"/>
        <v>0</v>
      </c>
      <c r="L77" s="54">
        <f t="shared" si="45"/>
        <v>0</v>
      </c>
      <c r="M77" s="200">
        <f t="shared" si="45"/>
        <v>0</v>
      </c>
      <c r="N77" s="204">
        <f t="shared" si="45"/>
        <v>0</v>
      </c>
      <c r="O77" s="54">
        <f t="shared" si="45"/>
        <v>0</v>
      </c>
      <c r="P77" s="54">
        <f t="shared" si="45"/>
        <v>0</v>
      </c>
      <c r="Q77" s="103">
        <f t="shared" si="45"/>
        <v>0</v>
      </c>
      <c r="R77" s="54">
        <f t="shared" si="45"/>
        <v>0</v>
      </c>
      <c r="S77" s="54">
        <f t="shared" si="45"/>
        <v>0</v>
      </c>
      <c r="T77" s="200">
        <f t="shared" si="45"/>
        <v>0</v>
      </c>
      <c r="U77" s="204">
        <f t="shared" si="45"/>
        <v>0</v>
      </c>
      <c r="V77" s="54">
        <f t="shared" si="45"/>
        <v>0</v>
      </c>
      <c r="W77" s="54">
        <f t="shared" si="45"/>
        <v>0</v>
      </c>
      <c r="X77" s="54">
        <f t="shared" si="45"/>
        <v>0</v>
      </c>
      <c r="Y77" s="54">
        <f t="shared" si="45"/>
        <v>0</v>
      </c>
      <c r="Z77" s="200">
        <f t="shared" si="45"/>
        <v>0</v>
      </c>
      <c r="AA77" s="107">
        <f t="shared" si="45"/>
        <v>0</v>
      </c>
      <c r="AB77" s="103">
        <f t="shared" si="45"/>
        <v>0</v>
      </c>
      <c r="AC77" s="54">
        <f t="shared" si="45"/>
        <v>0</v>
      </c>
      <c r="AD77" s="54">
        <f t="shared" si="45"/>
        <v>0</v>
      </c>
      <c r="AE77" s="54">
        <f t="shared" si="45"/>
        <v>0</v>
      </c>
      <c r="AF77" s="54">
        <f t="shared" si="45"/>
        <v>0</v>
      </c>
      <c r="AG77" s="54">
        <f t="shared" si="45"/>
        <v>0</v>
      </c>
      <c r="AH77" s="54">
        <f t="shared" si="45"/>
        <v>0</v>
      </c>
      <c r="AI77" s="60">
        <f>SUM(G77:AH77)</f>
        <v>0</v>
      </c>
      <c r="AJ77" s="183">
        <f>AI77/4</f>
        <v>0</v>
      </c>
      <c r="AK77" s="142">
        <f>IF(AJ77&gt;=$AE$106,1,"")</f>
        <v>1</v>
      </c>
      <c r="AL77" s="142"/>
      <c r="AM77" s="142"/>
      <c r="AN77" s="142"/>
    </row>
    <row r="78" spans="1:40" ht="17.25" customHeight="1">
      <c r="A78" s="41"/>
      <c r="B78" s="53">
        <f>IF(シフト!B33="","",シフト!B33)</f>
      </c>
      <c r="C78" s="56">
        <f>IF(シフト!C33="","",シフト!C33)</f>
      </c>
      <c r="D78" s="57">
        <f>IF(シフト!D33="","",シフト!D33)</f>
      </c>
      <c r="E78" s="391">
        <f>IF(シフト!E33="","",シフト!E33)</f>
      </c>
      <c r="F78" s="49" t="s">
        <v>13</v>
      </c>
      <c r="G78" s="66">
        <f aca="true" t="shared" si="46" ref="G78:AH78">VLOOKUP(G79,$AL$9:$AN$37,3,FALSE)</f>
        <v>0</v>
      </c>
      <c r="H78" s="62">
        <f t="shared" si="46"/>
        <v>0</v>
      </c>
      <c r="I78" s="62">
        <f t="shared" si="46"/>
        <v>0</v>
      </c>
      <c r="J78" s="62">
        <f t="shared" si="46"/>
        <v>0</v>
      </c>
      <c r="K78" s="62">
        <f t="shared" si="46"/>
        <v>0</v>
      </c>
      <c r="L78" s="62">
        <f t="shared" si="46"/>
        <v>0</v>
      </c>
      <c r="M78" s="199">
        <f t="shared" si="46"/>
        <v>0</v>
      </c>
      <c r="N78" s="205">
        <f t="shared" si="46"/>
        <v>0</v>
      </c>
      <c r="O78" s="62">
        <f t="shared" si="46"/>
        <v>0</v>
      </c>
      <c r="P78" s="62">
        <f t="shared" si="46"/>
        <v>0</v>
      </c>
      <c r="Q78" s="112">
        <f t="shared" si="46"/>
        <v>0</v>
      </c>
      <c r="R78" s="62">
        <f t="shared" si="46"/>
        <v>0</v>
      </c>
      <c r="S78" s="62">
        <f t="shared" si="46"/>
        <v>0</v>
      </c>
      <c r="T78" s="199">
        <f t="shared" si="46"/>
        <v>0</v>
      </c>
      <c r="U78" s="205">
        <f t="shared" si="46"/>
        <v>0</v>
      </c>
      <c r="V78" s="62">
        <f t="shared" si="46"/>
        <v>0</v>
      </c>
      <c r="W78" s="62">
        <f t="shared" si="46"/>
        <v>0</v>
      </c>
      <c r="X78" s="62">
        <f t="shared" si="46"/>
        <v>0</v>
      </c>
      <c r="Y78" s="62">
        <f t="shared" si="46"/>
        <v>0</v>
      </c>
      <c r="Z78" s="199">
        <f t="shared" si="46"/>
        <v>0</v>
      </c>
      <c r="AA78" s="111">
        <f t="shared" si="46"/>
        <v>0</v>
      </c>
      <c r="AB78" s="112">
        <f t="shared" si="46"/>
        <v>0</v>
      </c>
      <c r="AC78" s="62">
        <f t="shared" si="46"/>
        <v>0</v>
      </c>
      <c r="AD78" s="62">
        <f t="shared" si="46"/>
        <v>0</v>
      </c>
      <c r="AE78" s="62">
        <f t="shared" si="46"/>
        <v>0</v>
      </c>
      <c r="AF78" s="62">
        <f t="shared" si="46"/>
        <v>0</v>
      </c>
      <c r="AG78" s="62">
        <f t="shared" si="46"/>
        <v>0</v>
      </c>
      <c r="AH78" s="62">
        <f t="shared" si="46"/>
        <v>0</v>
      </c>
      <c r="AI78" s="63">
        <f>SUM(G78:AH78)</f>
        <v>0</v>
      </c>
      <c r="AJ78" s="183">
        <f>AI78/4</f>
        <v>0</v>
      </c>
      <c r="AK78" s="142"/>
      <c r="AL78" s="142"/>
      <c r="AM78" s="142"/>
      <c r="AN78" s="142"/>
    </row>
    <row r="79" spans="1:40" ht="14.25" hidden="1">
      <c r="A79" s="41"/>
      <c r="B79" s="53"/>
      <c r="C79" s="83"/>
      <c r="D79" s="69"/>
      <c r="E79" s="392"/>
      <c r="F79" s="49"/>
      <c r="G79" s="55">
        <f>シフト!F33</f>
        <v>0</v>
      </c>
      <c r="H79" s="54">
        <f>シフト!G33</f>
        <v>0</v>
      </c>
      <c r="I79" s="54">
        <f>シフト!H33</f>
        <v>0</v>
      </c>
      <c r="J79" s="54">
        <f>シフト!I33</f>
        <v>0</v>
      </c>
      <c r="K79" s="54">
        <f>シフト!J33</f>
        <v>0</v>
      </c>
      <c r="L79" s="54">
        <f>シフト!K33</f>
        <v>0</v>
      </c>
      <c r="M79" s="200">
        <f>シフト!L33</f>
        <v>0</v>
      </c>
      <c r="N79" s="204">
        <f>シフト!M33</f>
        <v>0</v>
      </c>
      <c r="O79" s="54">
        <f>シフト!N33</f>
        <v>0</v>
      </c>
      <c r="P79" s="54">
        <f>シフト!O33</f>
        <v>0</v>
      </c>
      <c r="Q79" s="103">
        <f>シフト!P33</f>
        <v>0</v>
      </c>
      <c r="R79" s="54">
        <f>シフト!Q33</f>
        <v>0</v>
      </c>
      <c r="S79" s="54">
        <f>シフト!R33</f>
        <v>0</v>
      </c>
      <c r="T79" s="200">
        <f>シフト!S33</f>
        <v>0</v>
      </c>
      <c r="U79" s="204">
        <f>シフト!T33</f>
        <v>0</v>
      </c>
      <c r="V79" s="54">
        <f>シフト!U33</f>
        <v>0</v>
      </c>
      <c r="W79" s="54">
        <f>シフト!V33</f>
        <v>0</v>
      </c>
      <c r="X79" s="54">
        <f>シフト!W33</f>
        <v>0</v>
      </c>
      <c r="Y79" s="54">
        <f>シフト!X33</f>
        <v>0</v>
      </c>
      <c r="Z79" s="200">
        <f>シフト!Y33</f>
        <v>0</v>
      </c>
      <c r="AA79" s="107">
        <f>シフト!Z33</f>
        <v>0</v>
      </c>
      <c r="AB79" s="103">
        <f>シフト!AA33</f>
        <v>0</v>
      </c>
      <c r="AC79" s="54">
        <f>シフト!AB33</f>
        <v>0</v>
      </c>
      <c r="AD79" s="54">
        <f>シフト!AC33</f>
        <v>0</v>
      </c>
      <c r="AE79" s="54">
        <f>シフト!AD33</f>
        <v>0</v>
      </c>
      <c r="AF79" s="54">
        <f>シフト!AE33</f>
        <v>0</v>
      </c>
      <c r="AG79" s="54">
        <f>シフト!AF33</f>
        <v>0</v>
      </c>
      <c r="AH79" s="54">
        <f>シフト!AG33</f>
        <v>0</v>
      </c>
      <c r="AI79" s="63"/>
      <c r="AJ79" s="183"/>
      <c r="AK79" s="142">
        <f>IF(AJ79&gt;=$AE$105,1,"")</f>
        <v>1</v>
      </c>
      <c r="AL79" s="142"/>
      <c r="AM79" s="142"/>
      <c r="AN79" s="142"/>
    </row>
    <row r="80" spans="1:40" ht="18" customHeight="1">
      <c r="A80" s="41"/>
      <c r="B80" s="64" t="s">
        <v>34</v>
      </c>
      <c r="C80" s="62" t="s">
        <v>30</v>
      </c>
      <c r="D80" s="59"/>
      <c r="E80" s="393"/>
      <c r="F80" s="49" t="s">
        <v>25</v>
      </c>
      <c r="G80" s="55">
        <f aca="true" t="shared" si="47" ref="G80:AH80">VLOOKUP(G79,$AL$9:$AN$37,2,FALSE)</f>
        <v>0</v>
      </c>
      <c r="H80" s="54">
        <f t="shared" si="47"/>
        <v>0</v>
      </c>
      <c r="I80" s="54">
        <f t="shared" si="47"/>
        <v>0</v>
      </c>
      <c r="J80" s="54">
        <f t="shared" si="47"/>
        <v>0</v>
      </c>
      <c r="K80" s="54">
        <f t="shared" si="47"/>
        <v>0</v>
      </c>
      <c r="L80" s="54">
        <f t="shared" si="47"/>
        <v>0</v>
      </c>
      <c r="M80" s="200">
        <f t="shared" si="47"/>
        <v>0</v>
      </c>
      <c r="N80" s="204">
        <f t="shared" si="47"/>
        <v>0</v>
      </c>
      <c r="O80" s="54">
        <f t="shared" si="47"/>
        <v>0</v>
      </c>
      <c r="P80" s="54">
        <f t="shared" si="47"/>
        <v>0</v>
      </c>
      <c r="Q80" s="103">
        <f t="shared" si="47"/>
        <v>0</v>
      </c>
      <c r="R80" s="54">
        <f t="shared" si="47"/>
        <v>0</v>
      </c>
      <c r="S80" s="54">
        <f t="shared" si="47"/>
        <v>0</v>
      </c>
      <c r="T80" s="200">
        <f t="shared" si="47"/>
        <v>0</v>
      </c>
      <c r="U80" s="204">
        <f t="shared" si="47"/>
        <v>0</v>
      </c>
      <c r="V80" s="54">
        <f t="shared" si="47"/>
        <v>0</v>
      </c>
      <c r="W80" s="54">
        <f t="shared" si="47"/>
        <v>0</v>
      </c>
      <c r="X80" s="54">
        <f t="shared" si="47"/>
        <v>0</v>
      </c>
      <c r="Y80" s="54">
        <f t="shared" si="47"/>
        <v>0</v>
      </c>
      <c r="Z80" s="200">
        <f t="shared" si="47"/>
        <v>0</v>
      </c>
      <c r="AA80" s="107">
        <f t="shared" si="47"/>
        <v>0</v>
      </c>
      <c r="AB80" s="103">
        <f t="shared" si="47"/>
        <v>0</v>
      </c>
      <c r="AC80" s="54">
        <f t="shared" si="47"/>
        <v>0</v>
      </c>
      <c r="AD80" s="54">
        <f t="shared" si="47"/>
        <v>0</v>
      </c>
      <c r="AE80" s="54">
        <f t="shared" si="47"/>
        <v>0</v>
      </c>
      <c r="AF80" s="54">
        <f t="shared" si="47"/>
        <v>0</v>
      </c>
      <c r="AG80" s="54">
        <f t="shared" si="47"/>
        <v>0</v>
      </c>
      <c r="AH80" s="54">
        <f t="shared" si="47"/>
        <v>0</v>
      </c>
      <c r="AI80" s="60">
        <f>SUM(G80:AH80)</f>
        <v>0</v>
      </c>
      <c r="AJ80" s="183">
        <f>AI80/4</f>
        <v>0</v>
      </c>
      <c r="AK80" s="142">
        <f>IF(AJ80&gt;=$AE$106,1,"")</f>
        <v>1</v>
      </c>
      <c r="AL80" s="142"/>
      <c r="AM80" s="142"/>
      <c r="AN80" s="142"/>
    </row>
    <row r="81" spans="1:40" ht="14.25">
      <c r="A81" s="41"/>
      <c r="B81" s="53">
        <f>IF(シフト!B34="","",シフト!B34)</f>
      </c>
      <c r="C81" s="56">
        <f>IF(シフト!C34="","",シフト!C34)</f>
      </c>
      <c r="D81" s="57">
        <f>IF(シフト!D34="","",シフト!D34)</f>
      </c>
      <c r="E81" s="391">
        <f>IF(シフト!E34="","",シフト!E34)</f>
      </c>
      <c r="F81" s="49" t="s">
        <v>13</v>
      </c>
      <c r="G81" s="66">
        <f aca="true" t="shared" si="48" ref="G81:AH81">VLOOKUP(G82,$AL$9:$AN$37,3,FALSE)</f>
        <v>0</v>
      </c>
      <c r="H81" s="62">
        <f t="shared" si="48"/>
        <v>0</v>
      </c>
      <c r="I81" s="62">
        <f t="shared" si="48"/>
        <v>0</v>
      </c>
      <c r="J81" s="62">
        <f t="shared" si="48"/>
        <v>0</v>
      </c>
      <c r="K81" s="62">
        <f t="shared" si="48"/>
        <v>0</v>
      </c>
      <c r="L81" s="62">
        <f t="shared" si="48"/>
        <v>0</v>
      </c>
      <c r="M81" s="199">
        <f t="shared" si="48"/>
        <v>0</v>
      </c>
      <c r="N81" s="205">
        <f t="shared" si="48"/>
        <v>0</v>
      </c>
      <c r="O81" s="62">
        <f t="shared" si="48"/>
        <v>0</v>
      </c>
      <c r="P81" s="62">
        <f t="shared" si="48"/>
        <v>0</v>
      </c>
      <c r="Q81" s="112">
        <f t="shared" si="48"/>
        <v>0</v>
      </c>
      <c r="R81" s="62">
        <f t="shared" si="48"/>
        <v>0</v>
      </c>
      <c r="S81" s="62">
        <f t="shared" si="48"/>
        <v>0</v>
      </c>
      <c r="T81" s="199">
        <f t="shared" si="48"/>
        <v>0</v>
      </c>
      <c r="U81" s="205">
        <f t="shared" si="48"/>
        <v>0</v>
      </c>
      <c r="V81" s="62">
        <f t="shared" si="48"/>
        <v>0</v>
      </c>
      <c r="W81" s="62">
        <f t="shared" si="48"/>
        <v>0</v>
      </c>
      <c r="X81" s="62">
        <f t="shared" si="48"/>
        <v>0</v>
      </c>
      <c r="Y81" s="62">
        <f t="shared" si="48"/>
        <v>0</v>
      </c>
      <c r="Z81" s="199">
        <f t="shared" si="48"/>
        <v>0</v>
      </c>
      <c r="AA81" s="111">
        <f t="shared" si="48"/>
        <v>0</v>
      </c>
      <c r="AB81" s="112">
        <f t="shared" si="48"/>
        <v>0</v>
      </c>
      <c r="AC81" s="62">
        <f t="shared" si="48"/>
        <v>0</v>
      </c>
      <c r="AD81" s="62">
        <f t="shared" si="48"/>
        <v>0</v>
      </c>
      <c r="AE81" s="62">
        <f t="shared" si="48"/>
        <v>0</v>
      </c>
      <c r="AF81" s="62">
        <f t="shared" si="48"/>
        <v>0</v>
      </c>
      <c r="AG81" s="62">
        <f t="shared" si="48"/>
        <v>0</v>
      </c>
      <c r="AH81" s="62">
        <f t="shared" si="48"/>
        <v>0</v>
      </c>
      <c r="AI81" s="63">
        <f>SUM(G81:AH81)</f>
        <v>0</v>
      </c>
      <c r="AJ81" s="183">
        <f>AI81/4</f>
        <v>0</v>
      </c>
      <c r="AK81" s="142"/>
      <c r="AL81" s="142"/>
      <c r="AM81" s="142"/>
      <c r="AN81" s="142"/>
    </row>
    <row r="82" spans="1:40" ht="14.25" hidden="1">
      <c r="A82" s="41"/>
      <c r="B82" s="53"/>
      <c r="C82" s="83"/>
      <c r="D82" s="69"/>
      <c r="E82" s="392"/>
      <c r="F82" s="49"/>
      <c r="G82" s="55">
        <f>シフト!F34</f>
        <v>0</v>
      </c>
      <c r="H82" s="54">
        <f>シフト!G34</f>
        <v>0</v>
      </c>
      <c r="I82" s="54">
        <f>シフト!H34</f>
        <v>0</v>
      </c>
      <c r="J82" s="54">
        <f>シフト!I34</f>
        <v>0</v>
      </c>
      <c r="K82" s="54">
        <f>シフト!J34</f>
        <v>0</v>
      </c>
      <c r="L82" s="54">
        <f>シフト!K34</f>
        <v>0</v>
      </c>
      <c r="M82" s="200">
        <f>シフト!L34</f>
        <v>0</v>
      </c>
      <c r="N82" s="204">
        <f>シフト!M34</f>
        <v>0</v>
      </c>
      <c r="O82" s="54">
        <f>シフト!N34</f>
        <v>0</v>
      </c>
      <c r="P82" s="54">
        <f>シフト!O34</f>
        <v>0</v>
      </c>
      <c r="Q82" s="103">
        <f>シフト!P34</f>
        <v>0</v>
      </c>
      <c r="R82" s="54">
        <f>シフト!Q34</f>
        <v>0</v>
      </c>
      <c r="S82" s="54">
        <f>シフト!R34</f>
        <v>0</v>
      </c>
      <c r="T82" s="200">
        <f>シフト!S34</f>
        <v>0</v>
      </c>
      <c r="U82" s="204">
        <f>シフト!T34</f>
        <v>0</v>
      </c>
      <c r="V82" s="54">
        <f>シフト!U34</f>
        <v>0</v>
      </c>
      <c r="W82" s="54">
        <f>シフト!V34</f>
        <v>0</v>
      </c>
      <c r="X82" s="54">
        <f>シフト!W34</f>
        <v>0</v>
      </c>
      <c r="Y82" s="54">
        <f>シフト!X34</f>
        <v>0</v>
      </c>
      <c r="Z82" s="200">
        <f>シフト!Y34</f>
        <v>0</v>
      </c>
      <c r="AA82" s="107">
        <f>シフト!Z34</f>
        <v>0</v>
      </c>
      <c r="AB82" s="103">
        <f>シフト!AA34</f>
        <v>0</v>
      </c>
      <c r="AC82" s="54">
        <f>シフト!AB34</f>
        <v>0</v>
      </c>
      <c r="AD82" s="54">
        <f>シフト!AC34</f>
        <v>0</v>
      </c>
      <c r="AE82" s="54">
        <f>シフト!AD34</f>
        <v>0</v>
      </c>
      <c r="AF82" s="54">
        <f>シフト!AE34</f>
        <v>0</v>
      </c>
      <c r="AG82" s="54">
        <f>シフト!AF34</f>
        <v>0</v>
      </c>
      <c r="AH82" s="54">
        <f>シフト!AG34</f>
        <v>0</v>
      </c>
      <c r="AI82" s="63"/>
      <c r="AJ82" s="183"/>
      <c r="AK82" s="142">
        <f>IF(AJ82&gt;=$AE$105,1,"")</f>
        <v>1</v>
      </c>
      <c r="AL82" s="142"/>
      <c r="AM82" s="142"/>
      <c r="AN82" s="142"/>
    </row>
    <row r="83" spans="1:40" ht="18" customHeight="1">
      <c r="A83" s="41"/>
      <c r="B83" s="61" t="s">
        <v>34</v>
      </c>
      <c r="C83" s="65" t="s">
        <v>30</v>
      </c>
      <c r="D83" s="59"/>
      <c r="E83" s="393"/>
      <c r="F83" s="49" t="s">
        <v>25</v>
      </c>
      <c r="G83" s="55">
        <f aca="true" t="shared" si="49" ref="G83:AH83">VLOOKUP(G82,$AL$9:$AN$37,2,FALSE)</f>
        <v>0</v>
      </c>
      <c r="H83" s="54">
        <f t="shared" si="49"/>
        <v>0</v>
      </c>
      <c r="I83" s="54">
        <f t="shared" si="49"/>
        <v>0</v>
      </c>
      <c r="J83" s="54">
        <f t="shared" si="49"/>
        <v>0</v>
      </c>
      <c r="K83" s="54">
        <f t="shared" si="49"/>
        <v>0</v>
      </c>
      <c r="L83" s="54">
        <f t="shared" si="49"/>
        <v>0</v>
      </c>
      <c r="M83" s="200">
        <f t="shared" si="49"/>
        <v>0</v>
      </c>
      <c r="N83" s="204">
        <f t="shared" si="49"/>
        <v>0</v>
      </c>
      <c r="O83" s="54">
        <f t="shared" si="49"/>
        <v>0</v>
      </c>
      <c r="P83" s="54">
        <f t="shared" si="49"/>
        <v>0</v>
      </c>
      <c r="Q83" s="103">
        <f t="shared" si="49"/>
        <v>0</v>
      </c>
      <c r="R83" s="54">
        <f t="shared" si="49"/>
        <v>0</v>
      </c>
      <c r="S83" s="54">
        <f t="shared" si="49"/>
        <v>0</v>
      </c>
      <c r="T83" s="200">
        <f t="shared" si="49"/>
        <v>0</v>
      </c>
      <c r="U83" s="204">
        <f t="shared" si="49"/>
        <v>0</v>
      </c>
      <c r="V83" s="54">
        <f t="shared" si="49"/>
        <v>0</v>
      </c>
      <c r="W83" s="54">
        <f t="shared" si="49"/>
        <v>0</v>
      </c>
      <c r="X83" s="54">
        <f t="shared" si="49"/>
        <v>0</v>
      </c>
      <c r="Y83" s="54">
        <f t="shared" si="49"/>
        <v>0</v>
      </c>
      <c r="Z83" s="200">
        <f t="shared" si="49"/>
        <v>0</v>
      </c>
      <c r="AA83" s="107">
        <f t="shared" si="49"/>
        <v>0</v>
      </c>
      <c r="AB83" s="103">
        <f t="shared" si="49"/>
        <v>0</v>
      </c>
      <c r="AC83" s="54">
        <f t="shared" si="49"/>
        <v>0</v>
      </c>
      <c r="AD83" s="54">
        <f t="shared" si="49"/>
        <v>0</v>
      </c>
      <c r="AE83" s="54">
        <f t="shared" si="49"/>
        <v>0</v>
      </c>
      <c r="AF83" s="54">
        <f t="shared" si="49"/>
        <v>0</v>
      </c>
      <c r="AG83" s="54">
        <f t="shared" si="49"/>
        <v>0</v>
      </c>
      <c r="AH83" s="54">
        <f t="shared" si="49"/>
        <v>0</v>
      </c>
      <c r="AI83" s="60">
        <f>SUM(G83:AH83)</f>
        <v>0</v>
      </c>
      <c r="AJ83" s="183">
        <f>AI83/4</f>
        <v>0</v>
      </c>
      <c r="AK83" s="142">
        <f>IF(AJ83&gt;=$AE$106,1,"")</f>
        <v>1</v>
      </c>
      <c r="AL83" s="142"/>
      <c r="AM83" s="142"/>
      <c r="AN83" s="142"/>
    </row>
    <row r="84" spans="1:40" ht="17.25" customHeight="1">
      <c r="A84" s="41"/>
      <c r="B84" s="53">
        <f>IF(シフト!B35="","",シフト!B35)</f>
      </c>
      <c r="C84" s="56">
        <f>IF(シフト!C35="","",シフト!C35)</f>
      </c>
      <c r="D84" s="57">
        <f>IF(シフト!D35="","",シフト!D35)</f>
      </c>
      <c r="E84" s="391">
        <f>IF(シフト!E35="","",シフト!E35)</f>
      </c>
      <c r="F84" s="49" t="s">
        <v>13</v>
      </c>
      <c r="G84" s="66">
        <f aca="true" t="shared" si="50" ref="G84:AH84">VLOOKUP(G85,$AL$9:$AN$37,3,FALSE)</f>
        <v>0</v>
      </c>
      <c r="H84" s="62">
        <f t="shared" si="50"/>
        <v>0</v>
      </c>
      <c r="I84" s="62">
        <f t="shared" si="50"/>
        <v>0</v>
      </c>
      <c r="J84" s="62">
        <f t="shared" si="50"/>
        <v>0</v>
      </c>
      <c r="K84" s="62">
        <f t="shared" si="50"/>
        <v>0</v>
      </c>
      <c r="L84" s="62">
        <f t="shared" si="50"/>
        <v>0</v>
      </c>
      <c r="M84" s="199">
        <f t="shared" si="50"/>
        <v>0</v>
      </c>
      <c r="N84" s="205">
        <f t="shared" si="50"/>
        <v>0</v>
      </c>
      <c r="O84" s="62">
        <f t="shared" si="50"/>
        <v>0</v>
      </c>
      <c r="P84" s="62">
        <f t="shared" si="50"/>
        <v>0</v>
      </c>
      <c r="Q84" s="112">
        <f t="shared" si="50"/>
        <v>0</v>
      </c>
      <c r="R84" s="62">
        <f t="shared" si="50"/>
        <v>0</v>
      </c>
      <c r="S84" s="62">
        <f t="shared" si="50"/>
        <v>0</v>
      </c>
      <c r="T84" s="199">
        <f t="shared" si="50"/>
        <v>0</v>
      </c>
      <c r="U84" s="205">
        <f t="shared" si="50"/>
        <v>0</v>
      </c>
      <c r="V84" s="62">
        <f t="shared" si="50"/>
        <v>0</v>
      </c>
      <c r="W84" s="62">
        <f t="shared" si="50"/>
        <v>0</v>
      </c>
      <c r="X84" s="62">
        <f t="shared" si="50"/>
        <v>0</v>
      </c>
      <c r="Y84" s="62">
        <f t="shared" si="50"/>
        <v>0</v>
      </c>
      <c r="Z84" s="199">
        <f t="shared" si="50"/>
        <v>0</v>
      </c>
      <c r="AA84" s="111">
        <f t="shared" si="50"/>
        <v>0</v>
      </c>
      <c r="AB84" s="112">
        <f t="shared" si="50"/>
        <v>0</v>
      </c>
      <c r="AC84" s="62">
        <f t="shared" si="50"/>
        <v>0</v>
      </c>
      <c r="AD84" s="62">
        <f t="shared" si="50"/>
        <v>0</v>
      </c>
      <c r="AE84" s="62">
        <f t="shared" si="50"/>
        <v>0</v>
      </c>
      <c r="AF84" s="62">
        <f t="shared" si="50"/>
        <v>0</v>
      </c>
      <c r="AG84" s="62">
        <f t="shared" si="50"/>
        <v>0</v>
      </c>
      <c r="AH84" s="62">
        <f t="shared" si="50"/>
        <v>0</v>
      </c>
      <c r="AI84" s="63">
        <f>SUM(G84:AH84)</f>
        <v>0</v>
      </c>
      <c r="AJ84" s="183">
        <f>AI84/4</f>
        <v>0</v>
      </c>
      <c r="AK84" s="142"/>
      <c r="AL84" s="142"/>
      <c r="AM84" s="142"/>
      <c r="AN84" s="142"/>
    </row>
    <row r="85" spans="1:40" ht="14.25" hidden="1">
      <c r="A85" s="41"/>
      <c r="B85" s="53"/>
      <c r="C85" s="83"/>
      <c r="D85" s="69"/>
      <c r="E85" s="392"/>
      <c r="F85" s="49"/>
      <c r="G85" s="55">
        <f>シフト!F35</f>
        <v>0</v>
      </c>
      <c r="H85" s="54">
        <f>シフト!G35</f>
        <v>0</v>
      </c>
      <c r="I85" s="54">
        <f>シフト!H35</f>
        <v>0</v>
      </c>
      <c r="J85" s="54">
        <f>シフト!I35</f>
        <v>0</v>
      </c>
      <c r="K85" s="54">
        <f>シフト!J35</f>
        <v>0</v>
      </c>
      <c r="L85" s="54">
        <f>シフト!K35</f>
        <v>0</v>
      </c>
      <c r="M85" s="200">
        <f>シフト!L35</f>
        <v>0</v>
      </c>
      <c r="N85" s="204">
        <f>シフト!M35</f>
        <v>0</v>
      </c>
      <c r="O85" s="54">
        <f>シフト!N35</f>
        <v>0</v>
      </c>
      <c r="P85" s="54">
        <f>シフト!O35</f>
        <v>0</v>
      </c>
      <c r="Q85" s="103">
        <f>シフト!P35</f>
        <v>0</v>
      </c>
      <c r="R85" s="54">
        <f>シフト!Q35</f>
        <v>0</v>
      </c>
      <c r="S85" s="54">
        <f>シフト!R35</f>
        <v>0</v>
      </c>
      <c r="T85" s="200">
        <f>シフト!S35</f>
        <v>0</v>
      </c>
      <c r="U85" s="204">
        <f>シフト!T35</f>
        <v>0</v>
      </c>
      <c r="V85" s="54">
        <f>シフト!U35</f>
        <v>0</v>
      </c>
      <c r="W85" s="54">
        <f>シフト!V35</f>
        <v>0</v>
      </c>
      <c r="X85" s="54">
        <f>シフト!W35</f>
        <v>0</v>
      </c>
      <c r="Y85" s="54">
        <f>シフト!X35</f>
        <v>0</v>
      </c>
      <c r="Z85" s="200">
        <f>シフト!Y35</f>
        <v>0</v>
      </c>
      <c r="AA85" s="107">
        <f>シフト!Z35</f>
        <v>0</v>
      </c>
      <c r="AB85" s="103">
        <f>シフト!AA35</f>
        <v>0</v>
      </c>
      <c r="AC85" s="54">
        <f>シフト!AB35</f>
        <v>0</v>
      </c>
      <c r="AD85" s="54">
        <f>シフト!AC35</f>
        <v>0</v>
      </c>
      <c r="AE85" s="54">
        <f>シフト!AD35</f>
        <v>0</v>
      </c>
      <c r="AF85" s="54">
        <f>シフト!AE35</f>
        <v>0</v>
      </c>
      <c r="AG85" s="54">
        <f>シフト!AF35</f>
        <v>0</v>
      </c>
      <c r="AH85" s="54">
        <f>シフト!AG35</f>
        <v>0</v>
      </c>
      <c r="AI85" s="63"/>
      <c r="AJ85" s="183"/>
      <c r="AK85" s="142">
        <f>IF(AJ85&gt;=$AE$105,1,"")</f>
        <v>1</v>
      </c>
      <c r="AL85" s="142"/>
      <c r="AM85" s="142"/>
      <c r="AN85" s="142"/>
    </row>
    <row r="86" spans="1:40" ht="18" customHeight="1">
      <c r="A86" s="41"/>
      <c r="B86" s="61" t="s">
        <v>34</v>
      </c>
      <c r="C86" s="65" t="s">
        <v>30</v>
      </c>
      <c r="D86" s="59"/>
      <c r="E86" s="393"/>
      <c r="F86" s="49" t="s">
        <v>25</v>
      </c>
      <c r="G86" s="55">
        <f aca="true" t="shared" si="51" ref="G86:AH86">VLOOKUP(G85,$AL$9:$AN$37,2,FALSE)</f>
        <v>0</v>
      </c>
      <c r="H86" s="54">
        <f t="shared" si="51"/>
        <v>0</v>
      </c>
      <c r="I86" s="54">
        <f t="shared" si="51"/>
        <v>0</v>
      </c>
      <c r="J86" s="54">
        <f t="shared" si="51"/>
        <v>0</v>
      </c>
      <c r="K86" s="54">
        <f t="shared" si="51"/>
        <v>0</v>
      </c>
      <c r="L86" s="54">
        <f t="shared" si="51"/>
        <v>0</v>
      </c>
      <c r="M86" s="200">
        <f t="shared" si="51"/>
        <v>0</v>
      </c>
      <c r="N86" s="204">
        <f t="shared" si="51"/>
        <v>0</v>
      </c>
      <c r="O86" s="54">
        <f t="shared" si="51"/>
        <v>0</v>
      </c>
      <c r="P86" s="54">
        <f t="shared" si="51"/>
        <v>0</v>
      </c>
      <c r="Q86" s="103">
        <f t="shared" si="51"/>
        <v>0</v>
      </c>
      <c r="R86" s="54">
        <f t="shared" si="51"/>
        <v>0</v>
      </c>
      <c r="S86" s="54">
        <f t="shared" si="51"/>
        <v>0</v>
      </c>
      <c r="T86" s="200">
        <f t="shared" si="51"/>
        <v>0</v>
      </c>
      <c r="U86" s="204">
        <f t="shared" si="51"/>
        <v>0</v>
      </c>
      <c r="V86" s="54">
        <f t="shared" si="51"/>
        <v>0</v>
      </c>
      <c r="W86" s="54">
        <f t="shared" si="51"/>
        <v>0</v>
      </c>
      <c r="X86" s="54">
        <f t="shared" si="51"/>
        <v>0</v>
      </c>
      <c r="Y86" s="54">
        <f t="shared" si="51"/>
        <v>0</v>
      </c>
      <c r="Z86" s="200">
        <f t="shared" si="51"/>
        <v>0</v>
      </c>
      <c r="AA86" s="107">
        <f t="shared" si="51"/>
        <v>0</v>
      </c>
      <c r="AB86" s="103">
        <f t="shared" si="51"/>
        <v>0</v>
      </c>
      <c r="AC86" s="54">
        <f t="shared" si="51"/>
        <v>0</v>
      </c>
      <c r="AD86" s="54">
        <f t="shared" si="51"/>
        <v>0</v>
      </c>
      <c r="AE86" s="54">
        <f t="shared" si="51"/>
        <v>0</v>
      </c>
      <c r="AF86" s="54">
        <f t="shared" si="51"/>
        <v>0</v>
      </c>
      <c r="AG86" s="54">
        <f t="shared" si="51"/>
        <v>0</v>
      </c>
      <c r="AH86" s="54">
        <f t="shared" si="51"/>
        <v>0</v>
      </c>
      <c r="AI86" s="60">
        <f>SUM(G86:AH86)</f>
        <v>0</v>
      </c>
      <c r="AJ86" s="183">
        <f>AI86/4</f>
        <v>0</v>
      </c>
      <c r="AK86" s="142">
        <f>IF(AJ86&gt;=$AE$106,1,"")</f>
        <v>1</v>
      </c>
      <c r="AL86" s="142"/>
      <c r="AM86" s="142"/>
      <c r="AN86" s="142"/>
    </row>
    <row r="87" spans="1:40" ht="18" customHeight="1">
      <c r="A87" s="41"/>
      <c r="B87" s="53">
        <f>IF(シフト!B36="","",シフト!B36)</f>
      </c>
      <c r="C87" s="56">
        <f>IF(シフト!C36="","",シフト!C36)</f>
      </c>
      <c r="D87" s="57">
        <f>IF(シフト!D36="","",シフト!D36)</f>
      </c>
      <c r="E87" s="391">
        <f>IF(シフト!E36="","",シフト!E36)</f>
      </c>
      <c r="F87" s="49" t="s">
        <v>13</v>
      </c>
      <c r="G87" s="66">
        <f aca="true" t="shared" si="52" ref="G87:AH87">VLOOKUP(G88,$AL$9:$AN$37,3,FALSE)</f>
        <v>0</v>
      </c>
      <c r="H87" s="62">
        <f t="shared" si="52"/>
        <v>0</v>
      </c>
      <c r="I87" s="62">
        <f t="shared" si="52"/>
        <v>0</v>
      </c>
      <c r="J87" s="62">
        <f t="shared" si="52"/>
        <v>0</v>
      </c>
      <c r="K87" s="62">
        <f t="shared" si="52"/>
        <v>0</v>
      </c>
      <c r="L87" s="62">
        <f t="shared" si="52"/>
        <v>0</v>
      </c>
      <c r="M87" s="199">
        <f t="shared" si="52"/>
        <v>0</v>
      </c>
      <c r="N87" s="205">
        <f t="shared" si="52"/>
        <v>0</v>
      </c>
      <c r="O87" s="62">
        <f t="shared" si="52"/>
        <v>0</v>
      </c>
      <c r="P87" s="62">
        <f t="shared" si="52"/>
        <v>0</v>
      </c>
      <c r="Q87" s="112">
        <f t="shared" si="52"/>
        <v>0</v>
      </c>
      <c r="R87" s="62">
        <f t="shared" si="52"/>
        <v>0</v>
      </c>
      <c r="S87" s="62">
        <f t="shared" si="52"/>
        <v>0</v>
      </c>
      <c r="T87" s="199">
        <f t="shared" si="52"/>
        <v>0</v>
      </c>
      <c r="U87" s="205">
        <f t="shared" si="52"/>
        <v>0</v>
      </c>
      <c r="V87" s="62">
        <f t="shared" si="52"/>
        <v>0</v>
      </c>
      <c r="W87" s="62">
        <f t="shared" si="52"/>
        <v>0</v>
      </c>
      <c r="X87" s="62">
        <f t="shared" si="52"/>
        <v>0</v>
      </c>
      <c r="Y87" s="62">
        <f t="shared" si="52"/>
        <v>0</v>
      </c>
      <c r="Z87" s="199">
        <f t="shared" si="52"/>
        <v>0</v>
      </c>
      <c r="AA87" s="111">
        <f t="shared" si="52"/>
        <v>0</v>
      </c>
      <c r="AB87" s="112">
        <f t="shared" si="52"/>
        <v>0</v>
      </c>
      <c r="AC87" s="62">
        <f t="shared" si="52"/>
        <v>0</v>
      </c>
      <c r="AD87" s="62">
        <f t="shared" si="52"/>
        <v>0</v>
      </c>
      <c r="AE87" s="62">
        <f t="shared" si="52"/>
        <v>0</v>
      </c>
      <c r="AF87" s="62">
        <f t="shared" si="52"/>
        <v>0</v>
      </c>
      <c r="AG87" s="62">
        <f t="shared" si="52"/>
        <v>0</v>
      </c>
      <c r="AH87" s="62">
        <f t="shared" si="52"/>
        <v>0</v>
      </c>
      <c r="AI87" s="63">
        <f>SUM(G87:AH87)</f>
        <v>0</v>
      </c>
      <c r="AJ87" s="183">
        <f>AI87/4</f>
        <v>0</v>
      </c>
      <c r="AK87" s="142"/>
      <c r="AL87" s="142"/>
      <c r="AM87" s="142"/>
      <c r="AN87" s="142"/>
    </row>
    <row r="88" spans="1:40" ht="14.25" hidden="1">
      <c r="A88" s="41"/>
      <c r="B88" s="53"/>
      <c r="C88" s="83"/>
      <c r="D88" s="69"/>
      <c r="E88" s="392"/>
      <c r="F88" s="49"/>
      <c r="G88" s="55">
        <f>シフト!F36</f>
        <v>0</v>
      </c>
      <c r="H88" s="54">
        <f>シフト!G36</f>
        <v>0</v>
      </c>
      <c r="I88" s="54">
        <f>シフト!H36</f>
        <v>0</v>
      </c>
      <c r="J88" s="54">
        <f>シフト!I36</f>
        <v>0</v>
      </c>
      <c r="K88" s="54">
        <f>シフト!J36</f>
        <v>0</v>
      </c>
      <c r="L88" s="54">
        <f>シフト!K36</f>
        <v>0</v>
      </c>
      <c r="M88" s="200">
        <f>シフト!L36</f>
        <v>0</v>
      </c>
      <c r="N88" s="204">
        <f>シフト!M36</f>
        <v>0</v>
      </c>
      <c r="O88" s="54">
        <f>シフト!N36</f>
        <v>0</v>
      </c>
      <c r="P88" s="54">
        <f>シフト!O36</f>
        <v>0</v>
      </c>
      <c r="Q88" s="103">
        <f>シフト!P36</f>
        <v>0</v>
      </c>
      <c r="R88" s="54">
        <f>シフト!Q36</f>
        <v>0</v>
      </c>
      <c r="S88" s="54">
        <f>シフト!R36</f>
        <v>0</v>
      </c>
      <c r="T88" s="200">
        <f>シフト!S36</f>
        <v>0</v>
      </c>
      <c r="U88" s="204">
        <f>シフト!T36</f>
        <v>0</v>
      </c>
      <c r="V88" s="54">
        <f>シフト!U36</f>
        <v>0</v>
      </c>
      <c r="W88" s="54">
        <f>シフト!V36</f>
        <v>0</v>
      </c>
      <c r="X88" s="54">
        <f>シフト!W36</f>
        <v>0</v>
      </c>
      <c r="Y88" s="54">
        <f>シフト!X36</f>
        <v>0</v>
      </c>
      <c r="Z88" s="200">
        <f>シフト!Y36</f>
        <v>0</v>
      </c>
      <c r="AA88" s="107">
        <f>シフト!Z36</f>
        <v>0</v>
      </c>
      <c r="AB88" s="103">
        <f>シフト!AA36</f>
        <v>0</v>
      </c>
      <c r="AC88" s="54">
        <f>シフト!AB36</f>
        <v>0</v>
      </c>
      <c r="AD88" s="54">
        <f>シフト!AC36</f>
        <v>0</v>
      </c>
      <c r="AE88" s="54">
        <f>シフト!AD36</f>
        <v>0</v>
      </c>
      <c r="AF88" s="54">
        <f>シフト!AE36</f>
        <v>0</v>
      </c>
      <c r="AG88" s="54">
        <f>シフト!AF36</f>
        <v>0</v>
      </c>
      <c r="AH88" s="54">
        <f>シフト!AG36</f>
        <v>0</v>
      </c>
      <c r="AI88" s="63"/>
      <c r="AJ88" s="183"/>
      <c r="AK88" s="142">
        <f>IF(AJ88&gt;=$AE$105,1,"")</f>
        <v>1</v>
      </c>
      <c r="AL88" s="142"/>
      <c r="AM88" s="142"/>
      <c r="AN88" s="142"/>
    </row>
    <row r="89" spans="1:40" ht="18" customHeight="1">
      <c r="A89" s="41"/>
      <c r="B89" s="61" t="s">
        <v>34</v>
      </c>
      <c r="C89" s="65" t="s">
        <v>30</v>
      </c>
      <c r="D89" s="59"/>
      <c r="E89" s="393"/>
      <c r="F89" s="49" t="s">
        <v>25</v>
      </c>
      <c r="G89" s="55">
        <f aca="true" t="shared" si="53" ref="G89:AH89">VLOOKUP(G88,$AL$9:$AN$37,2,FALSE)</f>
        <v>0</v>
      </c>
      <c r="H89" s="54">
        <f t="shared" si="53"/>
        <v>0</v>
      </c>
      <c r="I89" s="54">
        <f t="shared" si="53"/>
        <v>0</v>
      </c>
      <c r="J89" s="54">
        <f t="shared" si="53"/>
        <v>0</v>
      </c>
      <c r="K89" s="54">
        <f t="shared" si="53"/>
        <v>0</v>
      </c>
      <c r="L89" s="54">
        <f t="shared" si="53"/>
        <v>0</v>
      </c>
      <c r="M89" s="200">
        <f t="shared" si="53"/>
        <v>0</v>
      </c>
      <c r="N89" s="204">
        <f t="shared" si="53"/>
        <v>0</v>
      </c>
      <c r="O89" s="54">
        <f t="shared" si="53"/>
        <v>0</v>
      </c>
      <c r="P89" s="54">
        <f t="shared" si="53"/>
        <v>0</v>
      </c>
      <c r="Q89" s="103">
        <f t="shared" si="53"/>
        <v>0</v>
      </c>
      <c r="R89" s="54">
        <f t="shared" si="53"/>
        <v>0</v>
      </c>
      <c r="S89" s="54">
        <f t="shared" si="53"/>
        <v>0</v>
      </c>
      <c r="T89" s="200">
        <f t="shared" si="53"/>
        <v>0</v>
      </c>
      <c r="U89" s="204">
        <f t="shared" si="53"/>
        <v>0</v>
      </c>
      <c r="V89" s="54">
        <f t="shared" si="53"/>
        <v>0</v>
      </c>
      <c r="W89" s="54">
        <f t="shared" si="53"/>
        <v>0</v>
      </c>
      <c r="X89" s="54">
        <f t="shared" si="53"/>
        <v>0</v>
      </c>
      <c r="Y89" s="54">
        <f t="shared" si="53"/>
        <v>0</v>
      </c>
      <c r="Z89" s="200">
        <f t="shared" si="53"/>
        <v>0</v>
      </c>
      <c r="AA89" s="107">
        <f t="shared" si="53"/>
        <v>0</v>
      </c>
      <c r="AB89" s="103">
        <f t="shared" si="53"/>
        <v>0</v>
      </c>
      <c r="AC89" s="54">
        <f t="shared" si="53"/>
        <v>0</v>
      </c>
      <c r="AD89" s="54">
        <f t="shared" si="53"/>
        <v>0</v>
      </c>
      <c r="AE89" s="54">
        <f t="shared" si="53"/>
        <v>0</v>
      </c>
      <c r="AF89" s="54">
        <f t="shared" si="53"/>
        <v>0</v>
      </c>
      <c r="AG89" s="54">
        <f t="shared" si="53"/>
        <v>0</v>
      </c>
      <c r="AH89" s="54">
        <f t="shared" si="53"/>
        <v>0</v>
      </c>
      <c r="AI89" s="60">
        <f>SUM(G89:AH89)</f>
        <v>0</v>
      </c>
      <c r="AJ89" s="183">
        <f>AI89/4</f>
        <v>0</v>
      </c>
      <c r="AK89" s="142">
        <f>IF(AJ89&gt;=$AE$106,1,"")</f>
        <v>1</v>
      </c>
      <c r="AL89" s="142"/>
      <c r="AM89" s="142"/>
      <c r="AN89" s="142"/>
    </row>
    <row r="90" spans="1:40" ht="16.5" customHeight="1">
      <c r="A90" s="41"/>
      <c r="B90" s="53">
        <f>IF(シフト!B37="","",シフト!B37)</f>
      </c>
      <c r="C90" s="56">
        <f>IF(シフト!C37="","",シフト!C37)</f>
      </c>
      <c r="D90" s="57">
        <f>IF(シフト!D37="","",シフト!D37)</f>
      </c>
      <c r="E90" s="391">
        <f>IF(シフト!E37="","",シフト!E37)</f>
      </c>
      <c r="F90" s="49" t="s">
        <v>13</v>
      </c>
      <c r="G90" s="66">
        <f aca="true" t="shared" si="54" ref="G90:AH90">VLOOKUP(G91,$AL$9:$AN$37,3,FALSE)</f>
        <v>0</v>
      </c>
      <c r="H90" s="62">
        <f t="shared" si="54"/>
        <v>0</v>
      </c>
      <c r="I90" s="62">
        <f t="shared" si="54"/>
        <v>0</v>
      </c>
      <c r="J90" s="62">
        <f t="shared" si="54"/>
        <v>0</v>
      </c>
      <c r="K90" s="62">
        <f t="shared" si="54"/>
        <v>0</v>
      </c>
      <c r="L90" s="62">
        <f t="shared" si="54"/>
        <v>0</v>
      </c>
      <c r="M90" s="199">
        <f t="shared" si="54"/>
        <v>0</v>
      </c>
      <c r="N90" s="205">
        <f t="shared" si="54"/>
        <v>0</v>
      </c>
      <c r="O90" s="62">
        <f t="shared" si="54"/>
        <v>0</v>
      </c>
      <c r="P90" s="62">
        <f t="shared" si="54"/>
        <v>0</v>
      </c>
      <c r="Q90" s="112">
        <f t="shared" si="54"/>
        <v>0</v>
      </c>
      <c r="R90" s="62">
        <f t="shared" si="54"/>
        <v>0</v>
      </c>
      <c r="S90" s="62">
        <f t="shared" si="54"/>
        <v>0</v>
      </c>
      <c r="T90" s="199">
        <f t="shared" si="54"/>
        <v>0</v>
      </c>
      <c r="U90" s="205">
        <f t="shared" si="54"/>
        <v>0</v>
      </c>
      <c r="V90" s="62">
        <f t="shared" si="54"/>
        <v>0</v>
      </c>
      <c r="W90" s="62">
        <f t="shared" si="54"/>
        <v>0</v>
      </c>
      <c r="X90" s="62">
        <f t="shared" si="54"/>
        <v>0</v>
      </c>
      <c r="Y90" s="62">
        <f t="shared" si="54"/>
        <v>0</v>
      </c>
      <c r="Z90" s="199">
        <f t="shared" si="54"/>
        <v>0</v>
      </c>
      <c r="AA90" s="111">
        <f t="shared" si="54"/>
        <v>0</v>
      </c>
      <c r="AB90" s="112">
        <f t="shared" si="54"/>
        <v>0</v>
      </c>
      <c r="AC90" s="62">
        <f t="shared" si="54"/>
        <v>0</v>
      </c>
      <c r="AD90" s="62">
        <f t="shared" si="54"/>
        <v>0</v>
      </c>
      <c r="AE90" s="62">
        <f t="shared" si="54"/>
        <v>0</v>
      </c>
      <c r="AF90" s="62">
        <f t="shared" si="54"/>
        <v>0</v>
      </c>
      <c r="AG90" s="62">
        <f t="shared" si="54"/>
        <v>0</v>
      </c>
      <c r="AH90" s="62">
        <f t="shared" si="54"/>
        <v>0</v>
      </c>
      <c r="AI90" s="63">
        <f>SUM(G90:AH90)</f>
        <v>0</v>
      </c>
      <c r="AJ90" s="183">
        <f>AI90/4</f>
        <v>0</v>
      </c>
      <c r="AK90" s="142"/>
      <c r="AL90" s="142"/>
      <c r="AM90" s="142"/>
      <c r="AN90" s="142"/>
    </row>
    <row r="91" spans="1:40" ht="14.25" hidden="1">
      <c r="A91" s="41"/>
      <c r="B91" s="53"/>
      <c r="C91" s="83"/>
      <c r="D91" s="69"/>
      <c r="E91" s="392"/>
      <c r="F91" s="49"/>
      <c r="G91" s="55">
        <f>シフト!F37</f>
        <v>0</v>
      </c>
      <c r="H91" s="54">
        <f>シフト!G37</f>
        <v>0</v>
      </c>
      <c r="I91" s="54">
        <f>シフト!H37</f>
        <v>0</v>
      </c>
      <c r="J91" s="54">
        <f>シフト!I37</f>
        <v>0</v>
      </c>
      <c r="K91" s="54">
        <f>シフト!J37</f>
        <v>0</v>
      </c>
      <c r="L91" s="54">
        <f>シフト!K37</f>
        <v>0</v>
      </c>
      <c r="M91" s="200">
        <f>シフト!L37</f>
        <v>0</v>
      </c>
      <c r="N91" s="204">
        <f>シフト!M37</f>
        <v>0</v>
      </c>
      <c r="O91" s="54">
        <f>シフト!N37</f>
        <v>0</v>
      </c>
      <c r="P91" s="54">
        <f>シフト!O37</f>
        <v>0</v>
      </c>
      <c r="Q91" s="103">
        <f>シフト!P37</f>
        <v>0</v>
      </c>
      <c r="R91" s="54">
        <f>シフト!Q37</f>
        <v>0</v>
      </c>
      <c r="S91" s="54">
        <f>シフト!R37</f>
        <v>0</v>
      </c>
      <c r="T91" s="200">
        <f>シフト!S37</f>
        <v>0</v>
      </c>
      <c r="U91" s="204">
        <f>シフト!T37</f>
        <v>0</v>
      </c>
      <c r="V91" s="54">
        <f>シフト!U37</f>
        <v>0</v>
      </c>
      <c r="W91" s="54">
        <f>シフト!V37</f>
        <v>0</v>
      </c>
      <c r="X91" s="54">
        <f>シフト!W37</f>
        <v>0</v>
      </c>
      <c r="Y91" s="54">
        <f>シフト!X37</f>
        <v>0</v>
      </c>
      <c r="Z91" s="200">
        <f>シフト!Y37</f>
        <v>0</v>
      </c>
      <c r="AA91" s="107">
        <f>シフト!Z37</f>
        <v>0</v>
      </c>
      <c r="AB91" s="103">
        <f>シフト!AA37</f>
        <v>0</v>
      </c>
      <c r="AC91" s="54">
        <f>シフト!AB37</f>
        <v>0</v>
      </c>
      <c r="AD91" s="54">
        <f>シフト!AC37</f>
        <v>0</v>
      </c>
      <c r="AE91" s="54">
        <f>シフト!AD37</f>
        <v>0</v>
      </c>
      <c r="AF91" s="54">
        <f>シフト!AE37</f>
        <v>0</v>
      </c>
      <c r="AG91" s="54">
        <f>シフト!AF37</f>
        <v>0</v>
      </c>
      <c r="AH91" s="54">
        <f>シフト!AG37</f>
        <v>0</v>
      </c>
      <c r="AI91" s="63"/>
      <c r="AJ91" s="183"/>
      <c r="AK91" s="142">
        <f>IF(AJ91&gt;=$AE$105,1,"")</f>
        <v>1</v>
      </c>
      <c r="AL91" s="142"/>
      <c r="AM91" s="142"/>
      <c r="AN91" s="142"/>
    </row>
    <row r="92" spans="1:40" ht="18" customHeight="1">
      <c r="A92" s="41"/>
      <c r="B92" s="61" t="s">
        <v>34</v>
      </c>
      <c r="C92" s="65" t="s">
        <v>30</v>
      </c>
      <c r="D92" s="59"/>
      <c r="E92" s="393"/>
      <c r="F92" s="49" t="s">
        <v>25</v>
      </c>
      <c r="G92" s="55">
        <f aca="true" t="shared" si="55" ref="G92:AH92">VLOOKUP(G91,$AL$9:$AN$37,2,FALSE)</f>
        <v>0</v>
      </c>
      <c r="H92" s="54">
        <f t="shared" si="55"/>
        <v>0</v>
      </c>
      <c r="I92" s="54">
        <f t="shared" si="55"/>
        <v>0</v>
      </c>
      <c r="J92" s="54">
        <f t="shared" si="55"/>
        <v>0</v>
      </c>
      <c r="K92" s="54">
        <f t="shared" si="55"/>
        <v>0</v>
      </c>
      <c r="L92" s="54">
        <f t="shared" si="55"/>
        <v>0</v>
      </c>
      <c r="M92" s="200">
        <f t="shared" si="55"/>
        <v>0</v>
      </c>
      <c r="N92" s="204">
        <f t="shared" si="55"/>
        <v>0</v>
      </c>
      <c r="O92" s="54">
        <f t="shared" si="55"/>
        <v>0</v>
      </c>
      <c r="P92" s="54">
        <f t="shared" si="55"/>
        <v>0</v>
      </c>
      <c r="Q92" s="103">
        <f t="shared" si="55"/>
        <v>0</v>
      </c>
      <c r="R92" s="54">
        <f t="shared" si="55"/>
        <v>0</v>
      </c>
      <c r="S92" s="54">
        <f t="shared" si="55"/>
        <v>0</v>
      </c>
      <c r="T92" s="200">
        <f t="shared" si="55"/>
        <v>0</v>
      </c>
      <c r="U92" s="204">
        <f t="shared" si="55"/>
        <v>0</v>
      </c>
      <c r="V92" s="54">
        <f t="shared" si="55"/>
        <v>0</v>
      </c>
      <c r="W92" s="54">
        <f t="shared" si="55"/>
        <v>0</v>
      </c>
      <c r="X92" s="54">
        <f t="shared" si="55"/>
        <v>0</v>
      </c>
      <c r="Y92" s="54">
        <f t="shared" si="55"/>
        <v>0</v>
      </c>
      <c r="Z92" s="200">
        <f t="shared" si="55"/>
        <v>0</v>
      </c>
      <c r="AA92" s="107">
        <f t="shared" si="55"/>
        <v>0</v>
      </c>
      <c r="AB92" s="103">
        <f t="shared" si="55"/>
        <v>0</v>
      </c>
      <c r="AC92" s="54">
        <f t="shared" si="55"/>
        <v>0</v>
      </c>
      <c r="AD92" s="54">
        <f t="shared" si="55"/>
        <v>0</v>
      </c>
      <c r="AE92" s="54">
        <f t="shared" si="55"/>
        <v>0</v>
      </c>
      <c r="AF92" s="54">
        <f t="shared" si="55"/>
        <v>0</v>
      </c>
      <c r="AG92" s="54">
        <f t="shared" si="55"/>
        <v>0</v>
      </c>
      <c r="AH92" s="54">
        <f t="shared" si="55"/>
        <v>0</v>
      </c>
      <c r="AI92" s="60">
        <f>SUM(G92:AH92)</f>
        <v>0</v>
      </c>
      <c r="AJ92" s="183">
        <f>AI92/4</f>
        <v>0</v>
      </c>
      <c r="AK92" s="142">
        <f>IF(AJ92&gt;=$AE$106,1,"")</f>
        <v>1</v>
      </c>
      <c r="AL92" s="142"/>
      <c r="AM92" s="142"/>
      <c r="AN92" s="142"/>
    </row>
    <row r="93" spans="1:40" ht="14.25">
      <c r="A93" s="41"/>
      <c r="B93" s="53">
        <f>IF(シフト!B38="","",シフト!B38)</f>
      </c>
      <c r="C93" s="56">
        <f>IF(シフト!C38="","",シフト!C38)</f>
      </c>
      <c r="D93" s="57">
        <f>IF(シフト!D38="","",シフト!D38)</f>
      </c>
      <c r="E93" s="391">
        <f>IF(シフト!E38="","",シフト!E38)</f>
      </c>
      <c r="F93" s="49" t="s">
        <v>13</v>
      </c>
      <c r="G93" s="66">
        <f aca="true" t="shared" si="56" ref="G93:AH93">VLOOKUP(G94,$AL$9:$AN$37,3,FALSE)</f>
        <v>0</v>
      </c>
      <c r="H93" s="62">
        <f t="shared" si="56"/>
        <v>0</v>
      </c>
      <c r="I93" s="62">
        <f t="shared" si="56"/>
        <v>0</v>
      </c>
      <c r="J93" s="62">
        <f t="shared" si="56"/>
        <v>0</v>
      </c>
      <c r="K93" s="62">
        <f t="shared" si="56"/>
        <v>0</v>
      </c>
      <c r="L93" s="62">
        <f t="shared" si="56"/>
        <v>0</v>
      </c>
      <c r="M93" s="199">
        <f t="shared" si="56"/>
        <v>0</v>
      </c>
      <c r="N93" s="205">
        <f t="shared" si="56"/>
        <v>0</v>
      </c>
      <c r="O93" s="62">
        <f t="shared" si="56"/>
        <v>0</v>
      </c>
      <c r="P93" s="62">
        <f t="shared" si="56"/>
        <v>0</v>
      </c>
      <c r="Q93" s="112">
        <f t="shared" si="56"/>
        <v>0</v>
      </c>
      <c r="R93" s="62">
        <f t="shared" si="56"/>
        <v>0</v>
      </c>
      <c r="S93" s="62">
        <f t="shared" si="56"/>
        <v>0</v>
      </c>
      <c r="T93" s="199">
        <f t="shared" si="56"/>
        <v>0</v>
      </c>
      <c r="U93" s="205">
        <f t="shared" si="56"/>
        <v>0</v>
      </c>
      <c r="V93" s="62">
        <f t="shared" si="56"/>
        <v>0</v>
      </c>
      <c r="W93" s="62">
        <f t="shared" si="56"/>
        <v>0</v>
      </c>
      <c r="X93" s="62">
        <f t="shared" si="56"/>
        <v>0</v>
      </c>
      <c r="Y93" s="62">
        <f t="shared" si="56"/>
        <v>0</v>
      </c>
      <c r="Z93" s="199">
        <f t="shared" si="56"/>
        <v>0</v>
      </c>
      <c r="AA93" s="111">
        <f t="shared" si="56"/>
        <v>0</v>
      </c>
      <c r="AB93" s="112">
        <f t="shared" si="56"/>
        <v>0</v>
      </c>
      <c r="AC93" s="62">
        <f t="shared" si="56"/>
        <v>0</v>
      </c>
      <c r="AD93" s="62">
        <f t="shared" si="56"/>
        <v>0</v>
      </c>
      <c r="AE93" s="62">
        <f t="shared" si="56"/>
        <v>0</v>
      </c>
      <c r="AF93" s="62">
        <f t="shared" si="56"/>
        <v>0</v>
      </c>
      <c r="AG93" s="62">
        <f t="shared" si="56"/>
        <v>0</v>
      </c>
      <c r="AH93" s="62">
        <f t="shared" si="56"/>
        <v>0</v>
      </c>
      <c r="AI93" s="63">
        <f>SUM(G93:AH93)</f>
        <v>0</v>
      </c>
      <c r="AJ93" s="183">
        <f>AI93/4</f>
        <v>0</v>
      </c>
      <c r="AK93" s="142"/>
      <c r="AL93" s="142"/>
      <c r="AM93" s="142"/>
      <c r="AN93" s="142"/>
    </row>
    <row r="94" spans="1:40" ht="14.25" hidden="1">
      <c r="A94" s="41"/>
      <c r="B94" s="53"/>
      <c r="C94" s="83"/>
      <c r="D94" s="69"/>
      <c r="E94" s="392"/>
      <c r="F94" s="49"/>
      <c r="G94" s="55">
        <f>シフト!F38</f>
        <v>0</v>
      </c>
      <c r="H94" s="54">
        <f>シフト!G38</f>
        <v>0</v>
      </c>
      <c r="I94" s="54">
        <f>シフト!H38</f>
        <v>0</v>
      </c>
      <c r="J94" s="54">
        <f>シフト!I38</f>
        <v>0</v>
      </c>
      <c r="K94" s="54">
        <f>シフト!J38</f>
        <v>0</v>
      </c>
      <c r="L94" s="54">
        <f>シフト!K38</f>
        <v>0</v>
      </c>
      <c r="M94" s="200">
        <f>シフト!L38</f>
        <v>0</v>
      </c>
      <c r="N94" s="204">
        <f>シフト!M38</f>
        <v>0</v>
      </c>
      <c r="O94" s="54">
        <f>シフト!N38</f>
        <v>0</v>
      </c>
      <c r="P94" s="54">
        <f>シフト!O38</f>
        <v>0</v>
      </c>
      <c r="Q94" s="103">
        <f>シフト!P38</f>
        <v>0</v>
      </c>
      <c r="R94" s="54">
        <f>シフト!Q38</f>
        <v>0</v>
      </c>
      <c r="S94" s="54">
        <f>シフト!R38</f>
        <v>0</v>
      </c>
      <c r="T94" s="200">
        <f>シフト!S38</f>
        <v>0</v>
      </c>
      <c r="U94" s="204">
        <f>シフト!T38</f>
        <v>0</v>
      </c>
      <c r="V94" s="54">
        <f>シフト!U38</f>
        <v>0</v>
      </c>
      <c r="W94" s="54">
        <f>シフト!V38</f>
        <v>0</v>
      </c>
      <c r="X94" s="54">
        <f>シフト!W38</f>
        <v>0</v>
      </c>
      <c r="Y94" s="54">
        <f>シフト!X38</f>
        <v>0</v>
      </c>
      <c r="Z94" s="200">
        <f>シフト!Y38</f>
        <v>0</v>
      </c>
      <c r="AA94" s="107">
        <f>シフト!Z38</f>
        <v>0</v>
      </c>
      <c r="AB94" s="103">
        <f>シフト!AA38</f>
        <v>0</v>
      </c>
      <c r="AC94" s="54">
        <f>シフト!AB38</f>
        <v>0</v>
      </c>
      <c r="AD94" s="54">
        <f>シフト!AC38</f>
        <v>0</v>
      </c>
      <c r="AE94" s="54">
        <f>シフト!AD38</f>
        <v>0</v>
      </c>
      <c r="AF94" s="54">
        <f>シフト!AE38</f>
        <v>0</v>
      </c>
      <c r="AG94" s="54">
        <f>シフト!AF38</f>
        <v>0</v>
      </c>
      <c r="AH94" s="54">
        <f>シフト!AG38</f>
        <v>0</v>
      </c>
      <c r="AI94" s="63"/>
      <c r="AJ94" s="183"/>
      <c r="AK94" s="142">
        <f>IF(AJ94&gt;=$AE$105,1,"")</f>
        <v>1</v>
      </c>
      <c r="AL94" s="142"/>
      <c r="AM94" s="142"/>
      <c r="AN94" s="142"/>
    </row>
    <row r="95" spans="1:40" ht="18" customHeight="1">
      <c r="A95" s="41"/>
      <c r="B95" s="61" t="s">
        <v>34</v>
      </c>
      <c r="C95" s="65" t="s">
        <v>30</v>
      </c>
      <c r="D95" s="59"/>
      <c r="E95" s="393"/>
      <c r="F95" s="49" t="s">
        <v>25</v>
      </c>
      <c r="G95" s="55">
        <f aca="true" t="shared" si="57" ref="G95:AH95">VLOOKUP(G94,$AL$9:$AN$37,2,FALSE)</f>
        <v>0</v>
      </c>
      <c r="H95" s="54">
        <f t="shared" si="57"/>
        <v>0</v>
      </c>
      <c r="I95" s="54">
        <f t="shared" si="57"/>
        <v>0</v>
      </c>
      <c r="J95" s="54">
        <f t="shared" si="57"/>
        <v>0</v>
      </c>
      <c r="K95" s="54">
        <f t="shared" si="57"/>
        <v>0</v>
      </c>
      <c r="L95" s="54">
        <f t="shared" si="57"/>
        <v>0</v>
      </c>
      <c r="M95" s="200">
        <f t="shared" si="57"/>
        <v>0</v>
      </c>
      <c r="N95" s="204">
        <f t="shared" si="57"/>
        <v>0</v>
      </c>
      <c r="O95" s="54">
        <f t="shared" si="57"/>
        <v>0</v>
      </c>
      <c r="P95" s="54">
        <f t="shared" si="57"/>
        <v>0</v>
      </c>
      <c r="Q95" s="103">
        <f t="shared" si="57"/>
        <v>0</v>
      </c>
      <c r="R95" s="54">
        <f t="shared" si="57"/>
        <v>0</v>
      </c>
      <c r="S95" s="54">
        <f t="shared" si="57"/>
        <v>0</v>
      </c>
      <c r="T95" s="200">
        <f t="shared" si="57"/>
        <v>0</v>
      </c>
      <c r="U95" s="204">
        <f t="shared" si="57"/>
        <v>0</v>
      </c>
      <c r="V95" s="54">
        <f t="shared" si="57"/>
        <v>0</v>
      </c>
      <c r="W95" s="54">
        <f t="shared" si="57"/>
        <v>0</v>
      </c>
      <c r="X95" s="54">
        <f t="shared" si="57"/>
        <v>0</v>
      </c>
      <c r="Y95" s="54">
        <f t="shared" si="57"/>
        <v>0</v>
      </c>
      <c r="Z95" s="200">
        <f t="shared" si="57"/>
        <v>0</v>
      </c>
      <c r="AA95" s="107">
        <f t="shared" si="57"/>
        <v>0</v>
      </c>
      <c r="AB95" s="103">
        <f t="shared" si="57"/>
        <v>0</v>
      </c>
      <c r="AC95" s="54">
        <f t="shared" si="57"/>
        <v>0</v>
      </c>
      <c r="AD95" s="54">
        <f t="shared" si="57"/>
        <v>0</v>
      </c>
      <c r="AE95" s="54">
        <f t="shared" si="57"/>
        <v>0</v>
      </c>
      <c r="AF95" s="54">
        <f t="shared" si="57"/>
        <v>0</v>
      </c>
      <c r="AG95" s="54">
        <f t="shared" si="57"/>
        <v>0</v>
      </c>
      <c r="AH95" s="54">
        <f t="shared" si="57"/>
        <v>0</v>
      </c>
      <c r="AI95" s="60">
        <f>SUM(G95:AH95)</f>
        <v>0</v>
      </c>
      <c r="AJ95" s="183">
        <f>AI95/4</f>
        <v>0</v>
      </c>
      <c r="AK95" s="142">
        <f>IF(AJ95&gt;=$AE$106,1,"")</f>
        <v>1</v>
      </c>
      <c r="AL95" s="142"/>
      <c r="AM95" s="142"/>
      <c r="AN95" s="142"/>
    </row>
    <row r="96" spans="1:40" ht="13.5" customHeight="1">
      <c r="A96" s="41"/>
      <c r="B96" s="53">
        <f>IF(シフト!B39="","",シフト!B39)</f>
      </c>
      <c r="C96" s="56">
        <f>IF(シフト!C39="","",シフト!C39)</f>
      </c>
      <c r="D96" s="57">
        <f>IF(シフト!D39="","",シフト!D39)</f>
      </c>
      <c r="E96" s="391">
        <f>IF(シフト!E39="","",シフト!E39)</f>
      </c>
      <c r="F96" s="49" t="s">
        <v>13</v>
      </c>
      <c r="G96" s="66">
        <f aca="true" t="shared" si="58" ref="G96:AH96">VLOOKUP(G97,$AL$9:$AN$37,3,FALSE)</f>
        <v>0</v>
      </c>
      <c r="H96" s="62">
        <f t="shared" si="58"/>
        <v>0</v>
      </c>
      <c r="I96" s="62">
        <f t="shared" si="58"/>
        <v>0</v>
      </c>
      <c r="J96" s="62">
        <f t="shared" si="58"/>
        <v>0</v>
      </c>
      <c r="K96" s="62">
        <f t="shared" si="58"/>
        <v>0</v>
      </c>
      <c r="L96" s="62">
        <f t="shared" si="58"/>
        <v>0</v>
      </c>
      <c r="M96" s="199">
        <f t="shared" si="58"/>
        <v>0</v>
      </c>
      <c r="N96" s="205">
        <f t="shared" si="58"/>
        <v>0</v>
      </c>
      <c r="O96" s="62">
        <f t="shared" si="58"/>
        <v>0</v>
      </c>
      <c r="P96" s="62">
        <f t="shared" si="58"/>
        <v>0</v>
      </c>
      <c r="Q96" s="112">
        <f t="shared" si="58"/>
        <v>0</v>
      </c>
      <c r="R96" s="62">
        <f t="shared" si="58"/>
        <v>0</v>
      </c>
      <c r="S96" s="62">
        <f t="shared" si="58"/>
        <v>0</v>
      </c>
      <c r="T96" s="199">
        <f t="shared" si="58"/>
        <v>0</v>
      </c>
      <c r="U96" s="205">
        <f t="shared" si="58"/>
        <v>0</v>
      </c>
      <c r="V96" s="62">
        <f t="shared" si="58"/>
        <v>0</v>
      </c>
      <c r="W96" s="62">
        <f t="shared" si="58"/>
        <v>0</v>
      </c>
      <c r="X96" s="62">
        <f t="shared" si="58"/>
        <v>0</v>
      </c>
      <c r="Y96" s="62">
        <f t="shared" si="58"/>
        <v>0</v>
      </c>
      <c r="Z96" s="199">
        <f t="shared" si="58"/>
        <v>0</v>
      </c>
      <c r="AA96" s="111">
        <f t="shared" si="58"/>
        <v>0</v>
      </c>
      <c r="AB96" s="112">
        <f t="shared" si="58"/>
        <v>0</v>
      </c>
      <c r="AC96" s="62">
        <f t="shared" si="58"/>
        <v>0</v>
      </c>
      <c r="AD96" s="62">
        <f t="shared" si="58"/>
        <v>0</v>
      </c>
      <c r="AE96" s="62">
        <f t="shared" si="58"/>
        <v>0</v>
      </c>
      <c r="AF96" s="62">
        <f t="shared" si="58"/>
        <v>0</v>
      </c>
      <c r="AG96" s="62">
        <f t="shared" si="58"/>
        <v>0</v>
      </c>
      <c r="AH96" s="62">
        <f t="shared" si="58"/>
        <v>0</v>
      </c>
      <c r="AI96" s="63">
        <f>SUM(G96:AH96)</f>
        <v>0</v>
      </c>
      <c r="AJ96" s="183">
        <f>AI96/4</f>
        <v>0</v>
      </c>
      <c r="AK96" s="142"/>
      <c r="AL96" s="142"/>
      <c r="AM96" s="142"/>
      <c r="AN96" s="142"/>
    </row>
    <row r="97" spans="1:40" ht="14.25" hidden="1">
      <c r="A97" s="41"/>
      <c r="B97" s="53"/>
      <c r="C97" s="83"/>
      <c r="D97" s="69"/>
      <c r="E97" s="392"/>
      <c r="F97" s="49"/>
      <c r="G97" s="55">
        <f>シフト!F39</f>
        <v>0</v>
      </c>
      <c r="H97" s="54">
        <f>シフト!G39</f>
        <v>0</v>
      </c>
      <c r="I97" s="54">
        <f>シフト!H39</f>
        <v>0</v>
      </c>
      <c r="J97" s="54">
        <f>シフト!I39</f>
        <v>0</v>
      </c>
      <c r="K97" s="54">
        <f>シフト!J39</f>
        <v>0</v>
      </c>
      <c r="L97" s="54">
        <f>シフト!K39</f>
        <v>0</v>
      </c>
      <c r="M97" s="200">
        <f>シフト!L39</f>
        <v>0</v>
      </c>
      <c r="N97" s="204">
        <f>シフト!M39</f>
        <v>0</v>
      </c>
      <c r="O97" s="54">
        <f>シフト!N39</f>
        <v>0</v>
      </c>
      <c r="P97" s="54">
        <f>シフト!O39</f>
        <v>0</v>
      </c>
      <c r="Q97" s="103">
        <f>シフト!P39</f>
        <v>0</v>
      </c>
      <c r="R97" s="54">
        <f>シフト!Q39</f>
        <v>0</v>
      </c>
      <c r="S97" s="54">
        <f>シフト!R39</f>
        <v>0</v>
      </c>
      <c r="T97" s="200">
        <f>シフト!S39</f>
        <v>0</v>
      </c>
      <c r="U97" s="204">
        <f>シフト!T39</f>
        <v>0</v>
      </c>
      <c r="V97" s="54">
        <f>シフト!U39</f>
        <v>0</v>
      </c>
      <c r="W97" s="54">
        <f>シフト!V39</f>
        <v>0</v>
      </c>
      <c r="X97" s="54">
        <f>シフト!W39</f>
        <v>0</v>
      </c>
      <c r="Y97" s="54">
        <f>シフト!X39</f>
        <v>0</v>
      </c>
      <c r="Z97" s="200">
        <f>シフト!Y39</f>
        <v>0</v>
      </c>
      <c r="AA97" s="107">
        <f>シフト!Z39</f>
        <v>0</v>
      </c>
      <c r="AB97" s="103">
        <f>シフト!AA39</f>
        <v>0</v>
      </c>
      <c r="AC97" s="54">
        <f>シフト!AB39</f>
        <v>0</v>
      </c>
      <c r="AD97" s="54">
        <f>シフト!AC39</f>
        <v>0</v>
      </c>
      <c r="AE97" s="54">
        <f>シフト!AD39</f>
        <v>0</v>
      </c>
      <c r="AF97" s="54">
        <f>シフト!AE39</f>
        <v>0</v>
      </c>
      <c r="AG97" s="54">
        <f>シフト!AF39</f>
        <v>0</v>
      </c>
      <c r="AH97" s="54">
        <f>シフト!AG39</f>
        <v>0</v>
      </c>
      <c r="AI97" s="63"/>
      <c r="AJ97" s="183"/>
      <c r="AK97" s="142">
        <f>IF(AJ97&gt;=$AE$105,1,"")</f>
        <v>1</v>
      </c>
      <c r="AL97" s="142"/>
      <c r="AM97" s="142"/>
      <c r="AN97" s="142"/>
    </row>
    <row r="98" spans="1:41" ht="18" customHeight="1" thickBot="1">
      <c r="A98" s="41"/>
      <c r="B98" s="67" t="s">
        <v>34</v>
      </c>
      <c r="C98" s="68" t="s">
        <v>30</v>
      </c>
      <c r="D98" s="69"/>
      <c r="E98" s="393"/>
      <c r="F98" s="193" t="s">
        <v>25</v>
      </c>
      <c r="G98" s="194">
        <f aca="true" t="shared" si="59" ref="G98:AH98">VLOOKUP(G97,$AL$9:$AN$37,2,FALSE)</f>
        <v>0</v>
      </c>
      <c r="H98" s="195">
        <f t="shared" si="59"/>
        <v>0</v>
      </c>
      <c r="I98" s="195">
        <f t="shared" si="59"/>
        <v>0</v>
      </c>
      <c r="J98" s="195">
        <f t="shared" si="59"/>
        <v>0</v>
      </c>
      <c r="K98" s="195">
        <f t="shared" si="59"/>
        <v>0</v>
      </c>
      <c r="L98" s="195">
        <f t="shared" si="59"/>
        <v>0</v>
      </c>
      <c r="M98" s="201">
        <f t="shared" si="59"/>
        <v>0</v>
      </c>
      <c r="N98" s="206">
        <f t="shared" si="59"/>
        <v>0</v>
      </c>
      <c r="O98" s="195">
        <f t="shared" si="59"/>
        <v>0</v>
      </c>
      <c r="P98" s="195">
        <f t="shared" si="59"/>
        <v>0</v>
      </c>
      <c r="Q98" s="197">
        <f t="shared" si="59"/>
        <v>0</v>
      </c>
      <c r="R98" s="195">
        <f t="shared" si="59"/>
        <v>0</v>
      </c>
      <c r="S98" s="195">
        <f t="shared" si="59"/>
        <v>0</v>
      </c>
      <c r="T98" s="201">
        <f t="shared" si="59"/>
        <v>0</v>
      </c>
      <c r="U98" s="206">
        <f t="shared" si="59"/>
        <v>0</v>
      </c>
      <c r="V98" s="195">
        <f t="shared" si="59"/>
        <v>0</v>
      </c>
      <c r="W98" s="195">
        <f t="shared" si="59"/>
        <v>0</v>
      </c>
      <c r="X98" s="195">
        <f t="shared" si="59"/>
        <v>0</v>
      </c>
      <c r="Y98" s="195">
        <f t="shared" si="59"/>
        <v>0</v>
      </c>
      <c r="Z98" s="201">
        <f t="shared" si="59"/>
        <v>0</v>
      </c>
      <c r="AA98" s="196">
        <f t="shared" si="59"/>
        <v>0</v>
      </c>
      <c r="AB98" s="197">
        <f t="shared" si="59"/>
        <v>0</v>
      </c>
      <c r="AC98" s="195">
        <f t="shared" si="59"/>
        <v>0</v>
      </c>
      <c r="AD98" s="195">
        <f t="shared" si="59"/>
        <v>0</v>
      </c>
      <c r="AE98" s="195">
        <f t="shared" si="59"/>
        <v>0</v>
      </c>
      <c r="AF98" s="195">
        <f t="shared" si="59"/>
        <v>0</v>
      </c>
      <c r="AG98" s="195">
        <f t="shared" si="59"/>
        <v>0</v>
      </c>
      <c r="AH98" s="195">
        <f t="shared" si="59"/>
        <v>0</v>
      </c>
      <c r="AI98" s="118">
        <f>SUM(G98:AH98)</f>
        <v>0</v>
      </c>
      <c r="AJ98" s="198">
        <f>AI98/4</f>
        <v>0</v>
      </c>
      <c r="AK98" s="142">
        <f>IF(AJ98&gt;=$AE$106,1,"")</f>
        <v>1</v>
      </c>
      <c r="AL98" s="142"/>
      <c r="AM98" s="142"/>
      <c r="AN98" s="142"/>
      <c r="AO98" s="52"/>
    </row>
    <row r="99" spans="1:40" s="52" customFormat="1" ht="19.5" customHeight="1">
      <c r="A99" s="51"/>
      <c r="B99" s="425" t="s">
        <v>19</v>
      </c>
      <c r="C99" s="426"/>
      <c r="D99" s="426"/>
      <c r="E99" s="426"/>
      <c r="F99" s="427"/>
      <c r="G99" s="114">
        <f aca="true" t="shared" si="60" ref="G99:AH99">SUM(G9,G12,G15,G18,G21,G24,G27,G30,G33,G36,G39,G42,G45,G48,G51,G54,G57,G60,G63,G66,G69,G72,G75,G78,G81,G84,G87,G90,G93,G96)</f>
        <v>0</v>
      </c>
      <c r="H99" s="115">
        <f t="shared" si="60"/>
        <v>0</v>
      </c>
      <c r="I99" s="115">
        <f t="shared" si="60"/>
        <v>0</v>
      </c>
      <c r="J99" s="115">
        <f t="shared" si="60"/>
        <v>0</v>
      </c>
      <c r="K99" s="115">
        <f t="shared" si="60"/>
        <v>0</v>
      </c>
      <c r="L99" s="115">
        <f t="shared" si="60"/>
        <v>0</v>
      </c>
      <c r="M99" s="207">
        <f t="shared" si="60"/>
        <v>0</v>
      </c>
      <c r="N99" s="212">
        <f t="shared" si="60"/>
        <v>0</v>
      </c>
      <c r="O99" s="115">
        <f t="shared" si="60"/>
        <v>0</v>
      </c>
      <c r="P99" s="207">
        <f t="shared" si="60"/>
        <v>0</v>
      </c>
      <c r="Q99" s="217">
        <f t="shared" si="60"/>
        <v>0</v>
      </c>
      <c r="R99" s="115">
        <f t="shared" si="60"/>
        <v>0</v>
      </c>
      <c r="S99" s="115">
        <f t="shared" si="60"/>
        <v>0</v>
      </c>
      <c r="T99" s="207">
        <f t="shared" si="60"/>
        <v>0</v>
      </c>
      <c r="U99" s="212">
        <f t="shared" si="60"/>
        <v>0</v>
      </c>
      <c r="V99" s="115">
        <f t="shared" si="60"/>
        <v>0</v>
      </c>
      <c r="W99" s="115">
        <f t="shared" si="60"/>
        <v>0</v>
      </c>
      <c r="X99" s="115">
        <f t="shared" si="60"/>
        <v>0</v>
      </c>
      <c r="Y99" s="115">
        <f t="shared" si="60"/>
        <v>0</v>
      </c>
      <c r="Z99" s="207">
        <f t="shared" si="60"/>
        <v>0</v>
      </c>
      <c r="AA99" s="116">
        <f t="shared" si="60"/>
        <v>0</v>
      </c>
      <c r="AB99" s="117">
        <f t="shared" si="60"/>
        <v>0</v>
      </c>
      <c r="AC99" s="115">
        <f t="shared" si="60"/>
        <v>0</v>
      </c>
      <c r="AD99" s="115">
        <f t="shared" si="60"/>
        <v>0</v>
      </c>
      <c r="AE99" s="115">
        <f t="shared" si="60"/>
        <v>0</v>
      </c>
      <c r="AF99" s="115">
        <f t="shared" si="60"/>
        <v>0</v>
      </c>
      <c r="AG99" s="115">
        <f t="shared" si="60"/>
        <v>0</v>
      </c>
      <c r="AH99" s="115">
        <f t="shared" si="60"/>
        <v>0</v>
      </c>
      <c r="AI99" s="191">
        <f>SUM(AI9,AI12,AI15,AI18,AI21,AI24,AI27,AI30,AI33,AI36,AI69,AI72,AI75,AI78,AI81,AI84,AI87,AI90,AI93,AI96)</f>
        <v>0</v>
      </c>
      <c r="AJ99" s="192">
        <f>SUM(AJ9,AJ12,AJ15,AJ18,AJ21,AJ24,AJ27,AJ30,AJ33,AJ36,AJ69,AJ72,AJ75,AJ78,AJ81,AJ84,AJ87,AJ90,AJ93,AJ96)</f>
        <v>0</v>
      </c>
      <c r="AK99" s="261"/>
      <c r="AL99" s="142"/>
      <c r="AM99" s="142"/>
      <c r="AN99" s="142"/>
    </row>
    <row r="100" spans="1:40" s="52" customFormat="1" ht="19.5" customHeight="1">
      <c r="A100" s="51"/>
      <c r="B100" s="409" t="s">
        <v>205</v>
      </c>
      <c r="C100" s="410"/>
      <c r="D100" s="410"/>
      <c r="E100" s="410"/>
      <c r="F100" s="411"/>
      <c r="G100" s="98">
        <f aca="true" t="shared" si="61" ref="G100:AE100">IF(ISERROR(G99/$AE$107),0,G99/$AE$107)</f>
        <v>0</v>
      </c>
      <c r="H100" s="90">
        <f t="shared" si="61"/>
        <v>0</v>
      </c>
      <c r="I100" s="90">
        <f t="shared" si="61"/>
        <v>0</v>
      </c>
      <c r="J100" s="90">
        <f t="shared" si="61"/>
        <v>0</v>
      </c>
      <c r="K100" s="90">
        <f t="shared" si="61"/>
        <v>0</v>
      </c>
      <c r="L100" s="90">
        <f t="shared" si="61"/>
        <v>0</v>
      </c>
      <c r="M100" s="208">
        <f t="shared" si="61"/>
        <v>0</v>
      </c>
      <c r="N100" s="213">
        <f t="shared" si="61"/>
        <v>0</v>
      </c>
      <c r="O100" s="90">
        <f t="shared" si="61"/>
        <v>0</v>
      </c>
      <c r="P100" s="208">
        <f t="shared" si="61"/>
        <v>0</v>
      </c>
      <c r="Q100" s="90">
        <f t="shared" si="61"/>
        <v>0</v>
      </c>
      <c r="R100" s="90">
        <f t="shared" si="61"/>
        <v>0</v>
      </c>
      <c r="S100" s="90">
        <f t="shared" si="61"/>
        <v>0</v>
      </c>
      <c r="T100" s="208">
        <f t="shared" si="61"/>
        <v>0</v>
      </c>
      <c r="U100" s="213">
        <f t="shared" si="61"/>
        <v>0</v>
      </c>
      <c r="V100" s="90">
        <f t="shared" si="61"/>
        <v>0</v>
      </c>
      <c r="W100" s="90">
        <f t="shared" si="61"/>
        <v>0</v>
      </c>
      <c r="X100" s="90">
        <f t="shared" si="61"/>
        <v>0</v>
      </c>
      <c r="Y100" s="90">
        <f t="shared" si="61"/>
        <v>0</v>
      </c>
      <c r="Z100" s="208">
        <f t="shared" si="61"/>
        <v>0</v>
      </c>
      <c r="AA100" s="108">
        <f t="shared" si="61"/>
        <v>0</v>
      </c>
      <c r="AB100" s="104">
        <f t="shared" si="61"/>
        <v>0</v>
      </c>
      <c r="AC100" s="90">
        <f t="shared" si="61"/>
        <v>0</v>
      </c>
      <c r="AD100" s="90">
        <f t="shared" si="61"/>
        <v>0</v>
      </c>
      <c r="AE100" s="90">
        <f t="shared" si="61"/>
        <v>0</v>
      </c>
      <c r="AF100" s="90">
        <f>IF(ISERROR(AF99/$AE$107),0,AF99/$AE$107)</f>
        <v>0</v>
      </c>
      <c r="AG100" s="90">
        <f>IF(ISERROR(AG99/$AE$107),0,AG99/$AE$107)</f>
        <v>0</v>
      </c>
      <c r="AH100" s="90">
        <f>IF(ISERROR(AH99/$AE$107),0,AH99/$AE$107)</f>
        <v>0</v>
      </c>
      <c r="AI100" s="89" t="s">
        <v>54</v>
      </c>
      <c r="AJ100" s="184">
        <f>IF(ISERROR(AJ99/$AE$106),0,AJ99/$AE$106)</f>
        <v>0</v>
      </c>
      <c r="AK100" s="262"/>
      <c r="AL100" s="142"/>
      <c r="AM100" s="142"/>
      <c r="AN100" s="142"/>
    </row>
    <row r="101" spans="1:40" s="52" customFormat="1" ht="19.5" customHeight="1">
      <c r="A101" s="51"/>
      <c r="B101" s="406" t="s">
        <v>206</v>
      </c>
      <c r="C101" s="407"/>
      <c r="D101" s="407"/>
      <c r="E101" s="407"/>
      <c r="F101" s="408"/>
      <c r="G101" s="99">
        <f aca="true" t="shared" si="62" ref="G101:AH101">G102*$AE$107</f>
        <v>0</v>
      </c>
      <c r="H101" s="100">
        <f t="shared" si="62"/>
        <v>0</v>
      </c>
      <c r="I101" s="100">
        <f t="shared" si="62"/>
        <v>0</v>
      </c>
      <c r="J101" s="100">
        <f t="shared" si="62"/>
        <v>0</v>
      </c>
      <c r="K101" s="100">
        <f t="shared" si="62"/>
        <v>0</v>
      </c>
      <c r="L101" s="100">
        <f t="shared" si="62"/>
        <v>0</v>
      </c>
      <c r="M101" s="209">
        <f t="shared" si="62"/>
        <v>0</v>
      </c>
      <c r="N101" s="214">
        <f t="shared" si="62"/>
        <v>0</v>
      </c>
      <c r="O101" s="100">
        <f t="shared" si="62"/>
        <v>0</v>
      </c>
      <c r="P101" s="209">
        <f t="shared" si="62"/>
        <v>0</v>
      </c>
      <c r="Q101" s="100">
        <f t="shared" si="62"/>
        <v>0</v>
      </c>
      <c r="R101" s="100">
        <f t="shared" si="62"/>
        <v>0</v>
      </c>
      <c r="S101" s="100">
        <f t="shared" si="62"/>
        <v>0</v>
      </c>
      <c r="T101" s="209">
        <f t="shared" si="62"/>
        <v>0</v>
      </c>
      <c r="U101" s="214">
        <f t="shared" si="62"/>
        <v>0</v>
      </c>
      <c r="V101" s="100">
        <f t="shared" si="62"/>
        <v>0</v>
      </c>
      <c r="W101" s="100">
        <f t="shared" si="62"/>
        <v>0</v>
      </c>
      <c r="X101" s="100">
        <f t="shared" si="62"/>
        <v>0</v>
      </c>
      <c r="Y101" s="100">
        <f t="shared" si="62"/>
        <v>0</v>
      </c>
      <c r="Z101" s="209">
        <f t="shared" si="62"/>
        <v>0</v>
      </c>
      <c r="AA101" s="109">
        <f t="shared" si="62"/>
        <v>0</v>
      </c>
      <c r="AB101" s="105">
        <f t="shared" si="62"/>
        <v>0</v>
      </c>
      <c r="AC101" s="100">
        <f t="shared" si="62"/>
        <v>0</v>
      </c>
      <c r="AD101" s="100">
        <f t="shared" si="62"/>
        <v>0</v>
      </c>
      <c r="AE101" s="100">
        <f t="shared" si="62"/>
        <v>0</v>
      </c>
      <c r="AF101" s="100">
        <f t="shared" si="62"/>
        <v>0</v>
      </c>
      <c r="AG101" s="100">
        <f t="shared" si="62"/>
        <v>0</v>
      </c>
      <c r="AH101" s="100">
        <f t="shared" si="62"/>
        <v>0</v>
      </c>
      <c r="AI101" s="185" t="s">
        <v>54</v>
      </c>
      <c r="AJ101" s="189"/>
      <c r="AK101" s="263" t="s">
        <v>102</v>
      </c>
      <c r="AL101" s="142"/>
      <c r="AM101" s="142"/>
      <c r="AN101" s="142"/>
    </row>
    <row r="102" spans="1:41" s="52" customFormat="1" ht="19.5" customHeight="1" thickBot="1">
      <c r="A102" s="51"/>
      <c r="B102" s="414" t="s">
        <v>207</v>
      </c>
      <c r="C102" s="415"/>
      <c r="D102" s="415"/>
      <c r="E102" s="415"/>
      <c r="F102" s="416"/>
      <c r="G102" s="101">
        <f aca="true" t="shared" si="63" ref="G102:AH102">ROUNDUP($E$4/3,0)+1</f>
        <v>1</v>
      </c>
      <c r="H102" s="102">
        <f t="shared" si="63"/>
        <v>1</v>
      </c>
      <c r="I102" s="102">
        <f t="shared" si="63"/>
        <v>1</v>
      </c>
      <c r="J102" s="102">
        <f t="shared" si="63"/>
        <v>1</v>
      </c>
      <c r="K102" s="102">
        <f t="shared" si="63"/>
        <v>1</v>
      </c>
      <c r="L102" s="102">
        <f t="shared" si="63"/>
        <v>1</v>
      </c>
      <c r="M102" s="210">
        <f t="shared" si="63"/>
        <v>1</v>
      </c>
      <c r="N102" s="215">
        <f t="shared" si="63"/>
        <v>1</v>
      </c>
      <c r="O102" s="102">
        <f t="shared" si="63"/>
        <v>1</v>
      </c>
      <c r="P102" s="210">
        <f t="shared" si="63"/>
        <v>1</v>
      </c>
      <c r="Q102" s="102">
        <f t="shared" si="63"/>
        <v>1</v>
      </c>
      <c r="R102" s="102">
        <f t="shared" si="63"/>
        <v>1</v>
      </c>
      <c r="S102" s="102">
        <f t="shared" si="63"/>
        <v>1</v>
      </c>
      <c r="T102" s="210">
        <f t="shared" si="63"/>
        <v>1</v>
      </c>
      <c r="U102" s="215">
        <f t="shared" si="63"/>
        <v>1</v>
      </c>
      <c r="V102" s="102">
        <f t="shared" si="63"/>
        <v>1</v>
      </c>
      <c r="W102" s="102">
        <f t="shared" si="63"/>
        <v>1</v>
      </c>
      <c r="X102" s="102">
        <f t="shared" si="63"/>
        <v>1</v>
      </c>
      <c r="Y102" s="102">
        <f t="shared" si="63"/>
        <v>1</v>
      </c>
      <c r="Z102" s="210">
        <f t="shared" si="63"/>
        <v>1</v>
      </c>
      <c r="AA102" s="110">
        <f t="shared" si="63"/>
        <v>1</v>
      </c>
      <c r="AB102" s="106">
        <f t="shared" si="63"/>
        <v>1</v>
      </c>
      <c r="AC102" s="102">
        <f t="shared" si="63"/>
        <v>1</v>
      </c>
      <c r="AD102" s="102">
        <f t="shared" si="63"/>
        <v>1</v>
      </c>
      <c r="AE102" s="102">
        <f t="shared" si="63"/>
        <v>1</v>
      </c>
      <c r="AF102" s="102">
        <f t="shared" si="63"/>
        <v>1</v>
      </c>
      <c r="AG102" s="102">
        <f t="shared" si="63"/>
        <v>1</v>
      </c>
      <c r="AH102" s="102">
        <f t="shared" si="63"/>
        <v>1</v>
      </c>
      <c r="AI102" s="186" t="s">
        <v>54</v>
      </c>
      <c r="AJ102" s="190">
        <f>ROUNDUP($C$4/3,0)</f>
        <v>0</v>
      </c>
      <c r="AK102" s="52">
        <f>COUNTA($AK11,$AK14,$AK17,$AK20,$AK23,$AK26,$AK29,$AK32,$AK35,$AK38,$AK41,$AK44,$AK47,$AK50,$AK53,$AK56,$AK59,$AK62,$AK65,$AK68,$AK71,$AK74,$AK77,$AK80,$AK83,$AK86,$AK89,$AK92,$AK95,$AK98)</f>
        <v>30</v>
      </c>
      <c r="AL102" s="142"/>
      <c r="AM102" s="142"/>
      <c r="AN102" s="142"/>
      <c r="AO102" s="1"/>
    </row>
    <row r="103" spans="1:41" s="52" customFormat="1" ht="19.5" customHeight="1" thickBot="1">
      <c r="A103" s="51"/>
      <c r="B103" s="412" t="s">
        <v>32</v>
      </c>
      <c r="C103" s="413"/>
      <c r="D103" s="413"/>
      <c r="E103" s="413"/>
      <c r="F103" s="413"/>
      <c r="G103" s="119" t="str">
        <f aca="true" t="shared" si="64" ref="G103:AE103">IF(G100&gt;=G102,"○","×")</f>
        <v>×</v>
      </c>
      <c r="H103" s="120" t="str">
        <f t="shared" si="64"/>
        <v>×</v>
      </c>
      <c r="I103" s="120" t="str">
        <f t="shared" si="64"/>
        <v>×</v>
      </c>
      <c r="J103" s="120" t="str">
        <f t="shared" si="64"/>
        <v>×</v>
      </c>
      <c r="K103" s="120" t="str">
        <f t="shared" si="64"/>
        <v>×</v>
      </c>
      <c r="L103" s="120" t="str">
        <f t="shared" si="64"/>
        <v>×</v>
      </c>
      <c r="M103" s="211" t="str">
        <f t="shared" si="64"/>
        <v>×</v>
      </c>
      <c r="N103" s="216" t="str">
        <f t="shared" si="64"/>
        <v>×</v>
      </c>
      <c r="O103" s="120" t="str">
        <f t="shared" si="64"/>
        <v>×</v>
      </c>
      <c r="P103" s="211" t="str">
        <f t="shared" si="64"/>
        <v>×</v>
      </c>
      <c r="Q103" s="120" t="str">
        <f t="shared" si="64"/>
        <v>×</v>
      </c>
      <c r="R103" s="120" t="str">
        <f t="shared" si="64"/>
        <v>×</v>
      </c>
      <c r="S103" s="120" t="str">
        <f t="shared" si="64"/>
        <v>×</v>
      </c>
      <c r="T103" s="211" t="str">
        <f t="shared" si="64"/>
        <v>×</v>
      </c>
      <c r="U103" s="216" t="str">
        <f t="shared" si="64"/>
        <v>×</v>
      </c>
      <c r="V103" s="120" t="str">
        <f t="shared" si="64"/>
        <v>×</v>
      </c>
      <c r="W103" s="120" t="str">
        <f t="shared" si="64"/>
        <v>×</v>
      </c>
      <c r="X103" s="120" t="str">
        <f t="shared" si="64"/>
        <v>×</v>
      </c>
      <c r="Y103" s="120" t="str">
        <f t="shared" si="64"/>
        <v>×</v>
      </c>
      <c r="Z103" s="211" t="str">
        <f t="shared" si="64"/>
        <v>×</v>
      </c>
      <c r="AA103" s="121" t="str">
        <f t="shared" si="64"/>
        <v>×</v>
      </c>
      <c r="AB103" s="122" t="str">
        <f t="shared" si="64"/>
        <v>×</v>
      </c>
      <c r="AC103" s="120" t="str">
        <f t="shared" si="64"/>
        <v>×</v>
      </c>
      <c r="AD103" s="120" t="str">
        <f t="shared" si="64"/>
        <v>×</v>
      </c>
      <c r="AE103" s="120" t="str">
        <f t="shared" si="64"/>
        <v>×</v>
      </c>
      <c r="AF103" s="120" t="str">
        <f>IF(AF100&gt;=AF102,"○","×")</f>
        <v>×</v>
      </c>
      <c r="AG103" s="120" t="str">
        <f>IF(AG100&gt;=AG102,"○","×")</f>
        <v>×</v>
      </c>
      <c r="AH103" s="120" t="str">
        <f>IF(AH100&gt;=AH102,"○","×")</f>
        <v>×</v>
      </c>
      <c r="AI103" s="187" t="s">
        <v>54</v>
      </c>
      <c r="AJ103" s="188" t="str">
        <f>IF(AJ100&gt;=AJ102,"○","×")</f>
        <v>○</v>
      </c>
      <c r="AK103" s="264" t="str">
        <f>IF(AK102&gt;=1,"○","×")</f>
        <v>○</v>
      </c>
      <c r="AL103" s="142"/>
      <c r="AM103" s="142"/>
      <c r="AN103" s="142"/>
      <c r="AO103" s="43"/>
    </row>
    <row r="104" spans="1:44" s="1" customFormat="1" ht="30" customHeight="1">
      <c r="A104" s="2"/>
      <c r="B104" s="6"/>
      <c r="C104" s="10"/>
      <c r="D104" s="6"/>
      <c r="E104" s="7"/>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36"/>
      <c r="AI104" s="10"/>
      <c r="AJ104" s="10"/>
      <c r="AK104" s="36"/>
      <c r="AO104" s="142"/>
      <c r="AP104" s="142"/>
      <c r="AQ104" s="142"/>
      <c r="AR104" s="12"/>
    </row>
    <row r="105" spans="1:44" s="43" customFormat="1" ht="5.25" customHeight="1" thickBot="1">
      <c r="A105" s="45"/>
      <c r="B105" s="34"/>
      <c r="C105" s="45"/>
      <c r="D105" s="45"/>
      <c r="E105" s="45"/>
      <c r="F105" s="45"/>
      <c r="G105" s="45"/>
      <c r="H105" s="45"/>
      <c r="I105" s="44"/>
      <c r="J105" s="45"/>
      <c r="K105" s="45"/>
      <c r="L105" s="45"/>
      <c r="M105" s="45"/>
      <c r="N105" s="45"/>
      <c r="O105" s="45"/>
      <c r="P105" s="45"/>
      <c r="Q105" s="45"/>
      <c r="R105" s="45"/>
      <c r="U105" s="45"/>
      <c r="V105" s="45"/>
      <c r="W105" s="45"/>
      <c r="X105" s="45"/>
      <c r="Y105" s="45"/>
      <c r="Z105" s="45"/>
      <c r="AA105" s="45"/>
      <c r="AB105" s="45"/>
      <c r="AC105" s="45"/>
      <c r="AD105" s="45"/>
      <c r="AE105" s="45"/>
      <c r="AF105" s="45"/>
      <c r="AG105" s="45"/>
      <c r="AH105" s="45"/>
      <c r="AI105" s="45"/>
      <c r="AJ105" s="45"/>
      <c r="AK105" s="45"/>
      <c r="AM105" s="46"/>
      <c r="AN105" s="45"/>
      <c r="AO105" s="142"/>
      <c r="AP105" s="142"/>
      <c r="AQ105" s="142"/>
      <c r="AR105" s="12"/>
    </row>
    <row r="106" spans="1:43" s="12" customFormat="1" ht="30" customHeight="1" thickBot="1">
      <c r="A106" s="11"/>
      <c r="B106" s="222" t="s">
        <v>29</v>
      </c>
      <c r="C106" s="5"/>
      <c r="D106" s="5"/>
      <c r="E106" s="5"/>
      <c r="F106" s="5"/>
      <c r="G106" s="5"/>
      <c r="H106" s="5"/>
      <c r="I106" s="4"/>
      <c r="J106" s="5"/>
      <c r="K106" s="5"/>
      <c r="L106" s="5"/>
      <c r="M106" s="5"/>
      <c r="N106" s="5"/>
      <c r="O106" s="5"/>
      <c r="P106" s="5"/>
      <c r="Q106" s="255"/>
      <c r="R106" s="404">
        <f>シフト!U43</f>
        <v>0</v>
      </c>
      <c r="S106" s="405"/>
      <c r="T106" s="224" t="s">
        <v>11</v>
      </c>
      <c r="U106" s="223"/>
      <c r="V106" s="394">
        <f>シフト!Y43</f>
        <v>0</v>
      </c>
      <c r="W106" s="395"/>
      <c r="X106" s="3" t="s">
        <v>12</v>
      </c>
      <c r="Y106" s="5"/>
      <c r="Z106" s="224" t="s">
        <v>203</v>
      </c>
      <c r="AA106" s="5"/>
      <c r="AB106" s="5"/>
      <c r="AC106" s="5"/>
      <c r="AD106" s="11"/>
      <c r="AE106" s="123">
        <f>R106+V106/60</f>
        <v>0</v>
      </c>
      <c r="AF106" s="11"/>
      <c r="AG106" s="11"/>
      <c r="AH106" s="11"/>
      <c r="AI106" s="11"/>
      <c r="AJ106" s="11"/>
      <c r="AK106" s="11"/>
      <c r="AL106" s="20"/>
      <c r="AM106" s="22"/>
      <c r="AN106" s="11"/>
      <c r="AO106" s="142"/>
      <c r="AP106" s="142"/>
      <c r="AQ106" s="142"/>
    </row>
    <row r="107" spans="1:43" s="12" customFormat="1" ht="30" customHeight="1" thickBot="1">
      <c r="A107" s="11"/>
      <c r="B107" s="222" t="s">
        <v>55</v>
      </c>
      <c r="C107" s="5"/>
      <c r="D107" s="5"/>
      <c r="E107" s="5"/>
      <c r="F107" s="5"/>
      <c r="G107" s="5"/>
      <c r="H107" s="5"/>
      <c r="I107" s="4"/>
      <c r="J107" s="5"/>
      <c r="K107" s="5"/>
      <c r="L107" s="5"/>
      <c r="M107" s="5"/>
      <c r="N107" s="5"/>
      <c r="O107" s="5"/>
      <c r="P107" s="5"/>
      <c r="Q107" s="225"/>
      <c r="R107" s="404">
        <f>シフト!U44</f>
        <v>0</v>
      </c>
      <c r="S107" s="405"/>
      <c r="T107" s="224" t="s">
        <v>11</v>
      </c>
      <c r="U107" s="223"/>
      <c r="V107" s="394">
        <f>シフト!Y44</f>
        <v>0</v>
      </c>
      <c r="W107" s="395"/>
      <c r="X107" s="3" t="s">
        <v>12</v>
      </c>
      <c r="Y107" s="5"/>
      <c r="Z107" s="224" t="s">
        <v>204</v>
      </c>
      <c r="AA107" s="5"/>
      <c r="AB107" s="5"/>
      <c r="AC107" s="5"/>
      <c r="AD107" s="11"/>
      <c r="AE107" s="123">
        <f>R107+V107/60</f>
        <v>0</v>
      </c>
      <c r="AF107" s="11"/>
      <c r="AG107" s="11"/>
      <c r="AH107" s="11"/>
      <c r="AI107" s="11"/>
      <c r="AJ107" s="11"/>
      <c r="AK107" s="11"/>
      <c r="AL107" s="20"/>
      <c r="AM107" s="22"/>
      <c r="AN107" s="11"/>
      <c r="AO107" s="142"/>
      <c r="AP107" s="142"/>
      <c r="AQ107" s="142"/>
    </row>
    <row r="108" spans="1:44" s="12" customFormat="1" ht="9" customHeight="1">
      <c r="A108" s="11"/>
      <c r="B108" s="16"/>
      <c r="C108" s="11"/>
      <c r="D108" s="11"/>
      <c r="E108" s="11"/>
      <c r="F108" s="11"/>
      <c r="G108" s="11"/>
      <c r="H108" s="11"/>
      <c r="I108" s="13"/>
      <c r="J108" s="11"/>
      <c r="K108" s="11"/>
      <c r="L108" s="11"/>
      <c r="M108" s="11"/>
      <c r="N108" s="11"/>
      <c r="O108" s="11"/>
      <c r="P108" s="11"/>
      <c r="Q108" s="23"/>
      <c r="R108" s="23"/>
      <c r="U108" s="11"/>
      <c r="V108" s="11"/>
      <c r="W108" s="11"/>
      <c r="X108" s="11"/>
      <c r="Y108" s="11"/>
      <c r="Z108" s="11"/>
      <c r="AA108" s="11"/>
      <c r="AB108" s="11"/>
      <c r="AC108" s="11"/>
      <c r="AD108" s="11"/>
      <c r="AE108" s="11"/>
      <c r="AF108" s="11"/>
      <c r="AG108" s="11"/>
      <c r="AH108" s="11"/>
      <c r="AI108" s="11"/>
      <c r="AJ108" s="11"/>
      <c r="AK108" s="11"/>
      <c r="AL108" s="20"/>
      <c r="AM108" s="22"/>
      <c r="AN108" s="11"/>
      <c r="AO108" s="39"/>
      <c r="AP108" s="39"/>
      <c r="AQ108" s="39"/>
      <c r="AR108" s="9"/>
    </row>
    <row r="109" spans="41:43" ht="14.25">
      <c r="AO109" s="12"/>
      <c r="AP109" s="12"/>
      <c r="AQ109" s="12"/>
    </row>
    <row r="110" spans="41:43" ht="14.25">
      <c r="AO110" s="12"/>
      <c r="AP110" s="12"/>
      <c r="AQ110" s="12"/>
    </row>
    <row r="111" spans="41:43" ht="14.25">
      <c r="AO111" s="12"/>
      <c r="AP111" s="12"/>
      <c r="AQ111" s="12"/>
    </row>
    <row r="112" spans="41:43" ht="14.25">
      <c r="AO112" s="9"/>
      <c r="AP112" s="9"/>
      <c r="AQ112" s="9"/>
    </row>
    <row r="113" spans="41:43" ht="14.25">
      <c r="AO113" s="12"/>
      <c r="AP113" s="12"/>
      <c r="AQ113" s="12"/>
    </row>
    <row r="114" spans="41:43" ht="14.25">
      <c r="AO114" s="12"/>
      <c r="AP114" s="12"/>
      <c r="AQ114" s="12"/>
    </row>
    <row r="115" spans="41:43" ht="14.25">
      <c r="AO115" s="9"/>
      <c r="AP115" s="9"/>
      <c r="AQ115" s="9"/>
    </row>
    <row r="116" spans="41:43" ht="14.25">
      <c r="AO116" s="9"/>
      <c r="AP116" s="9"/>
      <c r="AQ116" s="9"/>
    </row>
    <row r="117" spans="41:43" ht="14.25">
      <c r="AO117" s="37"/>
      <c r="AP117" s="37"/>
      <c r="AQ117" s="37"/>
    </row>
    <row r="118" spans="41:43" ht="14.25">
      <c r="AO118" s="9"/>
      <c r="AP118" s="9"/>
      <c r="AQ118" s="9"/>
    </row>
    <row r="119" spans="41:43" ht="14.25">
      <c r="AO119" s="9"/>
      <c r="AP119" s="9"/>
      <c r="AQ119" s="9"/>
    </row>
    <row r="120" spans="41:43" ht="14.25">
      <c r="AO120" s="37"/>
      <c r="AP120" s="37"/>
      <c r="AQ120" s="37"/>
    </row>
    <row r="121" spans="41:43" ht="14.25">
      <c r="AO121" s="12"/>
      <c r="AP121" s="12"/>
      <c r="AQ121" s="12"/>
    </row>
    <row r="122" spans="41:43" ht="14.25">
      <c r="AO122" s="12"/>
      <c r="AP122" s="12"/>
      <c r="AQ122" s="12"/>
    </row>
  </sheetData>
  <sheetProtection password="CC09" sheet="1"/>
  <protectedRanges>
    <protectedRange sqref="G9:AH98" name="範囲1"/>
  </protectedRanges>
  <mergeCells count="52">
    <mergeCell ref="AB6:AH6"/>
    <mergeCell ref="B99:F99"/>
    <mergeCell ref="E96:E98"/>
    <mergeCell ref="E78:E80"/>
    <mergeCell ref="E81:E83"/>
    <mergeCell ref="E84:E86"/>
    <mergeCell ref="B4:D4"/>
    <mergeCell ref="J2:K2"/>
    <mergeCell ref="E93:E95"/>
    <mergeCell ref="E72:E74"/>
    <mergeCell ref="E75:E77"/>
    <mergeCell ref="E90:E92"/>
    <mergeCell ref="E15:E17"/>
    <mergeCell ref="E18:E20"/>
    <mergeCell ref="E30:E32"/>
    <mergeCell ref="F6:F7"/>
    <mergeCell ref="R106:S106"/>
    <mergeCell ref="R107:S107"/>
    <mergeCell ref="B101:F101"/>
    <mergeCell ref="B100:F100"/>
    <mergeCell ref="B103:F103"/>
    <mergeCell ref="B102:F102"/>
    <mergeCell ref="E33:E35"/>
    <mergeCell ref="E36:E38"/>
    <mergeCell ref="E27:E29"/>
    <mergeCell ref="E69:E71"/>
    <mergeCell ref="W2:AL2"/>
    <mergeCell ref="U3:AL3"/>
    <mergeCell ref="G6:M6"/>
    <mergeCell ref="AK6:AK8"/>
    <mergeCell ref="N6:T6"/>
    <mergeCell ref="U6:AA6"/>
    <mergeCell ref="V107:W107"/>
    <mergeCell ref="V106:W106"/>
    <mergeCell ref="AI6:AI8"/>
    <mergeCell ref="AJ6:AJ8"/>
    <mergeCell ref="E39:E41"/>
    <mergeCell ref="E42:E44"/>
    <mergeCell ref="E45:E47"/>
    <mergeCell ref="E48:E50"/>
    <mergeCell ref="E66:E68"/>
    <mergeCell ref="E87:E89"/>
    <mergeCell ref="C6:C8"/>
    <mergeCell ref="E12:E14"/>
    <mergeCell ref="E21:E23"/>
    <mergeCell ref="E24:E26"/>
    <mergeCell ref="E9:E11"/>
    <mergeCell ref="E63:E65"/>
    <mergeCell ref="E51:E53"/>
    <mergeCell ref="E54:E56"/>
    <mergeCell ref="E57:E59"/>
    <mergeCell ref="E60:E62"/>
  </mergeCells>
  <printOptions horizontalCentered="1" verticalCentered="1"/>
  <pageMargins left="0.1968503937007874" right="0.1968503937007874" top="0.3937007874015748" bottom="0" header="0.2362204724409449" footer="0.31496062992125984"/>
  <pageSetup blackAndWhite="1" horizontalDpi="600" verticalDpi="600" orientation="portrait" paperSize="9" scale="59" r:id="rId1"/>
  <headerFooter alignWithMargins="0">
    <oddHeader>&amp;L&amp;"ＭＳ Ｐゴシック,太字"&amp;14【時間】シート&amp;R小規模多機能型居宅介護（予定用）</oddHeader>
  </headerFooter>
</worksheet>
</file>

<file path=xl/worksheets/sheet4.xml><?xml version="1.0" encoding="utf-8"?>
<worksheet xmlns="http://schemas.openxmlformats.org/spreadsheetml/2006/main" xmlns:r="http://schemas.openxmlformats.org/officeDocument/2006/relationships">
  <sheetPr>
    <tabColor indexed="34"/>
  </sheetPr>
  <dimension ref="A1:AO76"/>
  <sheetViews>
    <sheetView zoomScale="75" zoomScaleNormal="75" zoomScaleSheetLayoutView="75" zoomScalePageLayoutView="0" workbookViewId="0" topLeftCell="A31">
      <selection activeCell="B3" sqref="B3"/>
    </sheetView>
  </sheetViews>
  <sheetFormatPr defaultColWidth="9.00390625" defaultRowHeight="13.5"/>
  <cols>
    <col min="1" max="1" width="1.37890625" style="1" customWidth="1"/>
    <col min="2" max="2" width="11.625" style="1" customWidth="1"/>
    <col min="3" max="3" width="4.125" style="1" customWidth="1"/>
    <col min="4" max="4" width="11.625" style="1" customWidth="1"/>
    <col min="5" max="5" width="12.625" style="1" customWidth="1"/>
    <col min="6" max="36" width="3.625" style="1" customWidth="1"/>
    <col min="37" max="37" width="12.625" style="1" customWidth="1"/>
    <col min="38" max="16384" width="9.00390625" style="1" customWidth="1"/>
  </cols>
  <sheetData>
    <row r="1" s="26" customFormat="1" ht="14.25">
      <c r="A1" s="25"/>
    </row>
    <row r="2" s="26" customFormat="1" ht="9.75" customHeight="1">
      <c r="A2" s="25"/>
    </row>
    <row r="3" spans="1:41" s="223" customFormat="1" ht="24.75" customHeight="1">
      <c r="A3" s="5"/>
      <c r="B3" s="3" t="s">
        <v>195</v>
      </c>
      <c r="C3" s="5"/>
      <c r="D3" s="5"/>
      <c r="E3" s="5"/>
      <c r="F3" s="5"/>
      <c r="G3" s="5"/>
      <c r="H3" s="5"/>
      <c r="I3" s="3" t="s">
        <v>196</v>
      </c>
      <c r="J3" s="428" t="s">
        <v>16</v>
      </c>
      <c r="K3" s="428"/>
      <c r="L3" s="258">
        <v>19</v>
      </c>
      <c r="M3" s="248" t="s">
        <v>0</v>
      </c>
      <c r="N3" s="257">
        <v>3</v>
      </c>
      <c r="O3" s="3" t="s">
        <v>1</v>
      </c>
      <c r="P3" s="3"/>
      <c r="Q3" s="4" t="s">
        <v>197</v>
      </c>
      <c r="R3" s="5"/>
      <c r="S3" s="5"/>
      <c r="T3" s="5"/>
      <c r="U3" s="359" t="s">
        <v>99</v>
      </c>
      <c r="V3" s="359"/>
      <c r="W3" s="359"/>
      <c r="X3" s="359"/>
      <c r="Y3" s="359"/>
      <c r="Z3" s="359"/>
      <c r="AA3" s="359"/>
      <c r="AB3" s="359"/>
      <c r="AC3" s="359"/>
      <c r="AD3" s="359"/>
      <c r="AE3" s="359"/>
      <c r="AF3" s="359"/>
      <c r="AG3" s="359"/>
      <c r="AH3" s="359"/>
      <c r="AI3" s="359"/>
      <c r="AJ3" s="359"/>
      <c r="AK3" s="3" t="s">
        <v>103</v>
      </c>
      <c r="AL3" s="5"/>
      <c r="AM3" s="5"/>
      <c r="AN3" s="4"/>
      <c r="AO3" s="5"/>
    </row>
    <row r="4" spans="1:41" s="223" customFormat="1" ht="24.75" customHeight="1">
      <c r="A4" s="5"/>
      <c r="B4" s="266"/>
      <c r="C4" s="267"/>
      <c r="D4" s="352"/>
      <c r="E4" s="352"/>
      <c r="F4" s="5"/>
      <c r="G4" s="5"/>
      <c r="H4" s="5"/>
      <c r="I4" s="5"/>
      <c r="J4" s="5"/>
      <c r="K4" s="5"/>
      <c r="L4" s="5"/>
      <c r="M4" s="5"/>
      <c r="N4" s="5"/>
      <c r="O4" s="5"/>
      <c r="P4" s="5"/>
      <c r="Q4" s="4" t="s">
        <v>2</v>
      </c>
      <c r="R4" s="5"/>
      <c r="S4" s="5"/>
      <c r="T4" s="361"/>
      <c r="U4" s="361"/>
      <c r="V4" s="361"/>
      <c r="W4" s="361"/>
      <c r="X4" s="361"/>
      <c r="Y4" s="361"/>
      <c r="Z4" s="361"/>
      <c r="AA4" s="361"/>
      <c r="AB4" s="361"/>
      <c r="AC4" s="361"/>
      <c r="AD4" s="361"/>
      <c r="AE4" s="361"/>
      <c r="AF4" s="361"/>
      <c r="AG4" s="361"/>
      <c r="AH4" s="361"/>
      <c r="AI4" s="361"/>
      <c r="AJ4" s="361"/>
      <c r="AK4" s="3" t="s">
        <v>28</v>
      </c>
      <c r="AL4" s="268"/>
      <c r="AM4" s="268"/>
      <c r="AN4" s="4"/>
      <c r="AO4" s="5"/>
    </row>
    <row r="5" spans="1:31" ht="24.75" customHeight="1">
      <c r="A5" s="2"/>
      <c r="B5" s="390" t="s">
        <v>100</v>
      </c>
      <c r="C5" s="390"/>
      <c r="D5" s="390"/>
      <c r="E5" s="259"/>
      <c r="F5" s="250" t="s">
        <v>202</v>
      </c>
      <c r="G5" s="91"/>
      <c r="H5" s="91"/>
      <c r="I5" s="19"/>
      <c r="J5" s="19"/>
      <c r="K5" s="19"/>
      <c r="L5" s="34"/>
      <c r="M5" s="19"/>
      <c r="N5" s="19"/>
      <c r="O5" s="19"/>
      <c r="Q5" s="19"/>
      <c r="R5" s="19"/>
      <c r="S5" s="19"/>
      <c r="T5" s="19"/>
      <c r="U5" s="19"/>
      <c r="V5" s="19"/>
      <c r="W5" s="19"/>
      <c r="X5" s="19"/>
      <c r="Y5" s="19"/>
      <c r="Z5" s="19"/>
      <c r="AA5" s="19"/>
      <c r="AB5" s="15"/>
      <c r="AC5" s="15"/>
      <c r="AD5" s="13"/>
      <c r="AE5" s="2"/>
    </row>
    <row r="6" spans="1:37" ht="3.75" customHeight="1" thickBot="1">
      <c r="A6" s="2"/>
      <c r="B6" s="3"/>
      <c r="C6" s="5"/>
      <c r="D6" s="5"/>
      <c r="E6" s="2"/>
      <c r="F6" s="2"/>
      <c r="G6" s="2"/>
      <c r="H6" s="2"/>
      <c r="I6" s="2"/>
      <c r="J6" s="2"/>
      <c r="K6" s="2"/>
      <c r="L6" s="2"/>
      <c r="M6" s="2"/>
      <c r="N6" s="2"/>
      <c r="O6" s="2"/>
      <c r="P6" s="2"/>
      <c r="Q6" s="2"/>
      <c r="S6" s="4"/>
      <c r="T6" s="2"/>
      <c r="U6" s="2"/>
      <c r="V6" s="2"/>
      <c r="W6" s="2"/>
      <c r="X6" s="2"/>
      <c r="Y6" s="2"/>
      <c r="Z6" s="2"/>
      <c r="AA6" s="2"/>
      <c r="AB6" s="2"/>
      <c r="AC6" s="2"/>
      <c r="AD6" s="2"/>
      <c r="AE6" s="2"/>
      <c r="AF6" s="2"/>
      <c r="AG6" s="2"/>
      <c r="AH6" s="2"/>
      <c r="AI6" s="2"/>
      <c r="AJ6" s="2"/>
      <c r="AK6" s="2"/>
    </row>
    <row r="7" spans="1:37" ht="19.5" customHeight="1">
      <c r="A7" s="2"/>
      <c r="B7" s="269" t="s">
        <v>90</v>
      </c>
      <c r="C7" s="337" t="s">
        <v>104</v>
      </c>
      <c r="D7" s="270" t="s">
        <v>91</v>
      </c>
      <c r="E7" s="271" t="s">
        <v>8</v>
      </c>
      <c r="F7" s="272">
        <v>1</v>
      </c>
      <c r="G7" s="145">
        <v>2</v>
      </c>
      <c r="H7" s="145">
        <v>3</v>
      </c>
      <c r="I7" s="145">
        <v>4</v>
      </c>
      <c r="J7" s="145">
        <v>5</v>
      </c>
      <c r="K7" s="145">
        <v>6</v>
      </c>
      <c r="L7" s="145">
        <v>7</v>
      </c>
      <c r="M7" s="145">
        <v>8</v>
      </c>
      <c r="N7" s="145">
        <v>9</v>
      </c>
      <c r="O7" s="219">
        <v>10</v>
      </c>
      <c r="P7" s="220">
        <v>11</v>
      </c>
      <c r="Q7" s="145">
        <v>12</v>
      </c>
      <c r="R7" s="145">
        <v>13</v>
      </c>
      <c r="S7" s="145">
        <v>14</v>
      </c>
      <c r="T7" s="145">
        <v>15</v>
      </c>
      <c r="U7" s="145">
        <v>16</v>
      </c>
      <c r="V7" s="145">
        <v>17</v>
      </c>
      <c r="W7" s="145">
        <v>18</v>
      </c>
      <c r="X7" s="145">
        <v>19</v>
      </c>
      <c r="Y7" s="219">
        <v>20</v>
      </c>
      <c r="Z7" s="220">
        <v>21</v>
      </c>
      <c r="AA7" s="145">
        <v>22</v>
      </c>
      <c r="AB7" s="145">
        <v>23</v>
      </c>
      <c r="AC7" s="145">
        <v>24</v>
      </c>
      <c r="AD7" s="145">
        <v>25</v>
      </c>
      <c r="AE7" s="145">
        <v>26</v>
      </c>
      <c r="AF7" s="145">
        <v>27</v>
      </c>
      <c r="AG7" s="145">
        <v>28</v>
      </c>
      <c r="AH7" s="145">
        <v>29</v>
      </c>
      <c r="AI7" s="145">
        <v>30</v>
      </c>
      <c r="AJ7" s="221">
        <v>31</v>
      </c>
      <c r="AK7" s="436"/>
    </row>
    <row r="8" spans="1:37" ht="19.5" customHeight="1" thickBot="1">
      <c r="A8" s="2"/>
      <c r="B8" s="17"/>
      <c r="C8" s="339"/>
      <c r="D8" s="18"/>
      <c r="E8" s="273" t="s">
        <v>92</v>
      </c>
      <c r="F8" s="70" t="s">
        <v>105</v>
      </c>
      <c r="G8" s="274" t="s">
        <v>106</v>
      </c>
      <c r="H8" s="274" t="s">
        <v>45</v>
      </c>
      <c r="I8" s="274" t="s">
        <v>46</v>
      </c>
      <c r="J8" s="274" t="s">
        <v>47</v>
      </c>
      <c r="K8" s="274" t="s">
        <v>48</v>
      </c>
      <c r="L8" s="274" t="s">
        <v>42</v>
      </c>
      <c r="M8" s="274" t="s">
        <v>43</v>
      </c>
      <c r="N8" s="274" t="s">
        <v>44</v>
      </c>
      <c r="O8" s="72" t="s">
        <v>107</v>
      </c>
      <c r="P8" s="73" t="s">
        <v>108</v>
      </c>
      <c r="Q8" s="274" t="s">
        <v>109</v>
      </c>
      <c r="R8" s="274" t="s">
        <v>48</v>
      </c>
      <c r="S8" s="274" t="s">
        <v>42</v>
      </c>
      <c r="T8" s="274" t="s">
        <v>43</v>
      </c>
      <c r="U8" s="274" t="s">
        <v>44</v>
      </c>
      <c r="V8" s="274" t="s">
        <v>45</v>
      </c>
      <c r="W8" s="274" t="s">
        <v>46</v>
      </c>
      <c r="X8" s="274" t="s">
        <v>47</v>
      </c>
      <c r="Y8" s="72" t="s">
        <v>41</v>
      </c>
      <c r="Z8" s="73" t="s">
        <v>110</v>
      </c>
      <c r="AA8" s="71" t="s">
        <v>105</v>
      </c>
      <c r="AB8" s="274" t="s">
        <v>44</v>
      </c>
      <c r="AC8" s="274" t="s">
        <v>45</v>
      </c>
      <c r="AD8" s="274" t="s">
        <v>46</v>
      </c>
      <c r="AE8" s="274" t="s">
        <v>47</v>
      </c>
      <c r="AF8" s="274" t="s">
        <v>48</v>
      </c>
      <c r="AG8" s="274" t="s">
        <v>42</v>
      </c>
      <c r="AH8" s="274" t="s">
        <v>43</v>
      </c>
      <c r="AI8" s="274" t="s">
        <v>44</v>
      </c>
      <c r="AJ8" s="92" t="s">
        <v>107</v>
      </c>
      <c r="AK8" s="437"/>
    </row>
    <row r="9" spans="1:37" ht="30" customHeight="1">
      <c r="A9" s="2"/>
      <c r="B9" s="275" t="s">
        <v>111</v>
      </c>
      <c r="C9" s="276"/>
      <c r="D9" s="277"/>
      <c r="E9" s="278" t="s">
        <v>112</v>
      </c>
      <c r="F9" s="279"/>
      <c r="G9" s="79"/>
      <c r="H9" s="79" t="s">
        <v>113</v>
      </c>
      <c r="I9" s="79" t="s">
        <v>114</v>
      </c>
      <c r="J9" s="79"/>
      <c r="K9" s="79"/>
      <c r="L9" s="79" t="s">
        <v>115</v>
      </c>
      <c r="M9" s="79"/>
      <c r="N9" s="79"/>
      <c r="O9" s="80" t="s">
        <v>115</v>
      </c>
      <c r="P9" s="81" t="s">
        <v>113</v>
      </c>
      <c r="Q9" s="79" t="s">
        <v>114</v>
      </c>
      <c r="R9" s="79"/>
      <c r="S9" s="79" t="s">
        <v>115</v>
      </c>
      <c r="T9" s="79" t="s">
        <v>115</v>
      </c>
      <c r="U9" s="79" t="s">
        <v>115</v>
      </c>
      <c r="V9" s="79" t="s">
        <v>115</v>
      </c>
      <c r="W9" s="79" t="s">
        <v>113</v>
      </c>
      <c r="X9" s="79" t="s">
        <v>114</v>
      </c>
      <c r="Y9" s="80"/>
      <c r="Z9" s="81" t="s">
        <v>115</v>
      </c>
      <c r="AA9" s="79" t="s">
        <v>115</v>
      </c>
      <c r="AB9" s="79"/>
      <c r="AC9" s="79" t="s">
        <v>115</v>
      </c>
      <c r="AD9" s="79" t="s">
        <v>113</v>
      </c>
      <c r="AE9" s="79" t="s">
        <v>114</v>
      </c>
      <c r="AF9" s="79"/>
      <c r="AG9" s="79" t="s">
        <v>115</v>
      </c>
      <c r="AH9" s="79" t="s">
        <v>115</v>
      </c>
      <c r="AI9" s="79" t="s">
        <v>115</v>
      </c>
      <c r="AJ9" s="94" t="s">
        <v>113</v>
      </c>
      <c r="AK9" s="280"/>
    </row>
    <row r="10" spans="1:37" ht="30" customHeight="1">
      <c r="A10" s="2"/>
      <c r="B10" s="281" t="s">
        <v>116</v>
      </c>
      <c r="C10" s="282"/>
      <c r="D10" s="283"/>
      <c r="E10" s="284" t="s">
        <v>117</v>
      </c>
      <c r="F10" s="285" t="s">
        <v>118</v>
      </c>
      <c r="G10" s="79"/>
      <c r="H10" s="79" t="s">
        <v>119</v>
      </c>
      <c r="I10" s="79" t="s">
        <v>119</v>
      </c>
      <c r="J10" s="79"/>
      <c r="K10" s="79" t="s">
        <v>119</v>
      </c>
      <c r="L10" s="79" t="s">
        <v>119</v>
      </c>
      <c r="M10" s="79"/>
      <c r="N10" s="79" t="s">
        <v>119</v>
      </c>
      <c r="O10" s="80" t="s">
        <v>119</v>
      </c>
      <c r="P10" s="81"/>
      <c r="Q10" s="79"/>
      <c r="R10" s="79" t="s">
        <v>119</v>
      </c>
      <c r="S10" s="79" t="s">
        <v>119</v>
      </c>
      <c r="T10" s="79"/>
      <c r="U10" s="79" t="s">
        <v>119</v>
      </c>
      <c r="V10" s="79"/>
      <c r="W10" s="79"/>
      <c r="X10" s="79"/>
      <c r="Y10" s="80" t="s">
        <v>119</v>
      </c>
      <c r="Z10" s="81" t="s">
        <v>119</v>
      </c>
      <c r="AA10" s="79" t="s">
        <v>119</v>
      </c>
      <c r="AB10" s="79" t="s">
        <v>119</v>
      </c>
      <c r="AC10" s="79"/>
      <c r="AD10" s="79" t="s">
        <v>120</v>
      </c>
      <c r="AE10" s="79"/>
      <c r="AF10" s="79" t="s">
        <v>119</v>
      </c>
      <c r="AG10" s="79" t="s">
        <v>119</v>
      </c>
      <c r="AH10" s="79"/>
      <c r="AI10" s="79" t="s">
        <v>119</v>
      </c>
      <c r="AJ10" s="94"/>
      <c r="AK10" s="286"/>
    </row>
    <row r="11" spans="1:37" ht="30" customHeight="1">
      <c r="A11" s="2"/>
      <c r="B11" s="287" t="s">
        <v>121</v>
      </c>
      <c r="C11" s="288"/>
      <c r="D11" s="289"/>
      <c r="E11" s="290" t="s">
        <v>122</v>
      </c>
      <c r="F11" s="279" t="s">
        <v>123</v>
      </c>
      <c r="G11" s="79" t="s">
        <v>123</v>
      </c>
      <c r="H11" s="79"/>
      <c r="I11" s="141" t="s">
        <v>123</v>
      </c>
      <c r="J11" s="141" t="s">
        <v>123</v>
      </c>
      <c r="K11" s="141" t="s">
        <v>123</v>
      </c>
      <c r="L11" s="79"/>
      <c r="M11" s="141" t="s">
        <v>123</v>
      </c>
      <c r="N11" s="141" t="s">
        <v>123</v>
      </c>
      <c r="O11" s="80"/>
      <c r="P11" s="81"/>
      <c r="Q11" s="141" t="s">
        <v>123</v>
      </c>
      <c r="R11" s="141" t="s">
        <v>123</v>
      </c>
      <c r="S11" s="79"/>
      <c r="T11" s="141" t="s">
        <v>123</v>
      </c>
      <c r="U11" s="141" t="s">
        <v>123</v>
      </c>
      <c r="V11" s="141" t="s">
        <v>123</v>
      </c>
      <c r="W11" s="141" t="s">
        <v>123</v>
      </c>
      <c r="X11" s="141" t="s">
        <v>123</v>
      </c>
      <c r="Y11" s="80" t="s">
        <v>123</v>
      </c>
      <c r="Z11" s="81"/>
      <c r="AA11" s="141" t="s">
        <v>123</v>
      </c>
      <c r="AB11" s="141" t="s">
        <v>123</v>
      </c>
      <c r="AC11" s="141" t="s">
        <v>123</v>
      </c>
      <c r="AD11" s="79"/>
      <c r="AE11" s="141" t="s">
        <v>123</v>
      </c>
      <c r="AF11" s="141" t="s">
        <v>123</v>
      </c>
      <c r="AG11" s="79"/>
      <c r="AH11" s="141" t="s">
        <v>123</v>
      </c>
      <c r="AI11" s="141" t="s">
        <v>123</v>
      </c>
      <c r="AJ11" s="141" t="s">
        <v>123</v>
      </c>
      <c r="AK11" s="286"/>
    </row>
    <row r="12" spans="1:37" ht="30" customHeight="1">
      <c r="A12" s="2"/>
      <c r="B12" s="287" t="s">
        <v>124</v>
      </c>
      <c r="C12" s="288"/>
      <c r="D12" s="289"/>
      <c r="E12" s="290" t="s">
        <v>125</v>
      </c>
      <c r="F12" s="279"/>
      <c r="G12" s="79"/>
      <c r="H12" s="79" t="s">
        <v>126</v>
      </c>
      <c r="I12" s="79" t="s">
        <v>126</v>
      </c>
      <c r="J12" s="79"/>
      <c r="K12" s="79"/>
      <c r="L12" s="79"/>
      <c r="M12" s="79" t="s">
        <v>126</v>
      </c>
      <c r="N12" s="79"/>
      <c r="O12" s="80" t="s">
        <v>126</v>
      </c>
      <c r="P12" s="81" t="s">
        <v>126</v>
      </c>
      <c r="Q12" s="79"/>
      <c r="R12" s="79"/>
      <c r="S12" s="79" t="s">
        <v>126</v>
      </c>
      <c r="T12" s="79"/>
      <c r="U12" s="79"/>
      <c r="V12" s="79" t="s">
        <v>126</v>
      </c>
      <c r="W12" s="79" t="s">
        <v>126</v>
      </c>
      <c r="X12" s="79"/>
      <c r="Y12" s="80"/>
      <c r="Z12" s="81" t="s">
        <v>126</v>
      </c>
      <c r="AA12" s="79"/>
      <c r="AB12" s="79"/>
      <c r="AC12" s="79" t="s">
        <v>126</v>
      </c>
      <c r="AD12" s="79" t="s">
        <v>126</v>
      </c>
      <c r="AE12" s="79"/>
      <c r="AF12" s="79"/>
      <c r="AG12" s="79" t="s">
        <v>126</v>
      </c>
      <c r="AH12" s="79"/>
      <c r="AI12" s="79"/>
      <c r="AJ12" s="94" t="s">
        <v>126</v>
      </c>
      <c r="AK12" s="286"/>
    </row>
    <row r="13" spans="1:37" ht="30" customHeight="1">
      <c r="A13" s="2"/>
      <c r="B13" s="291" t="s">
        <v>127</v>
      </c>
      <c r="C13" s="288" t="s">
        <v>128</v>
      </c>
      <c r="D13" s="289" t="s">
        <v>199</v>
      </c>
      <c r="E13" s="290" t="s">
        <v>129</v>
      </c>
      <c r="F13" s="279" t="s">
        <v>130</v>
      </c>
      <c r="G13" s="79" t="s">
        <v>131</v>
      </c>
      <c r="H13" s="79"/>
      <c r="I13" s="79"/>
      <c r="J13" s="79" t="s">
        <v>130</v>
      </c>
      <c r="K13" s="79"/>
      <c r="L13" s="79"/>
      <c r="M13" s="79" t="s">
        <v>130</v>
      </c>
      <c r="N13" s="79"/>
      <c r="O13" s="80"/>
      <c r="P13" s="81" t="s">
        <v>132</v>
      </c>
      <c r="Q13" s="79" t="s">
        <v>130</v>
      </c>
      <c r="R13" s="79"/>
      <c r="S13" s="79"/>
      <c r="T13" s="79" t="s">
        <v>130</v>
      </c>
      <c r="U13" s="79"/>
      <c r="V13" s="79"/>
      <c r="W13" s="79" t="s">
        <v>132</v>
      </c>
      <c r="X13" s="79" t="s">
        <v>130</v>
      </c>
      <c r="Y13" s="80"/>
      <c r="Z13" s="81"/>
      <c r="AA13" s="79" t="s">
        <v>130</v>
      </c>
      <c r="AB13" s="79"/>
      <c r="AC13" s="79"/>
      <c r="AD13" s="79" t="s">
        <v>132</v>
      </c>
      <c r="AE13" s="79" t="s">
        <v>130</v>
      </c>
      <c r="AF13" s="79" t="s">
        <v>131</v>
      </c>
      <c r="AG13" s="79"/>
      <c r="AH13" s="79" t="s">
        <v>130</v>
      </c>
      <c r="AI13" s="79"/>
      <c r="AJ13" s="94" t="s">
        <v>131</v>
      </c>
      <c r="AK13" s="286"/>
    </row>
    <row r="14" spans="1:37" ht="30" customHeight="1">
      <c r="A14" s="2"/>
      <c r="B14" s="287" t="s">
        <v>133</v>
      </c>
      <c r="C14" s="292"/>
      <c r="D14" s="289"/>
      <c r="E14" s="290" t="s">
        <v>134</v>
      </c>
      <c r="F14" s="279" t="s">
        <v>135</v>
      </c>
      <c r="G14" s="79" t="s">
        <v>136</v>
      </c>
      <c r="H14" s="79"/>
      <c r="I14" s="79"/>
      <c r="J14" s="79"/>
      <c r="K14" s="79"/>
      <c r="L14" s="79"/>
      <c r="M14" s="79" t="s">
        <v>135</v>
      </c>
      <c r="N14" s="79" t="s">
        <v>136</v>
      </c>
      <c r="O14" s="80"/>
      <c r="P14" s="81" t="s">
        <v>137</v>
      </c>
      <c r="Q14" s="79"/>
      <c r="R14" s="79"/>
      <c r="S14" s="79"/>
      <c r="T14" s="79" t="s">
        <v>135</v>
      </c>
      <c r="U14" s="79" t="s">
        <v>136</v>
      </c>
      <c r="V14" s="79"/>
      <c r="W14" s="79"/>
      <c r="X14" s="79"/>
      <c r="Y14" s="80"/>
      <c r="Z14" s="81"/>
      <c r="AA14" s="79"/>
      <c r="AB14" s="79" t="s">
        <v>135</v>
      </c>
      <c r="AC14" s="79" t="s">
        <v>136</v>
      </c>
      <c r="AD14" s="79" t="s">
        <v>137</v>
      </c>
      <c r="AE14" s="79"/>
      <c r="AF14" s="79"/>
      <c r="AG14" s="79"/>
      <c r="AH14" s="79" t="s">
        <v>135</v>
      </c>
      <c r="AI14" s="79" t="s">
        <v>136</v>
      </c>
      <c r="AJ14" s="94"/>
      <c r="AK14" s="286"/>
    </row>
    <row r="15" spans="1:37" ht="30" customHeight="1">
      <c r="A15" s="2"/>
      <c r="B15" s="287" t="s">
        <v>138</v>
      </c>
      <c r="C15" s="292"/>
      <c r="D15" s="289"/>
      <c r="E15" s="290" t="s">
        <v>139</v>
      </c>
      <c r="F15" s="279" t="s">
        <v>140</v>
      </c>
      <c r="G15" s="79" t="s">
        <v>140</v>
      </c>
      <c r="H15" s="79"/>
      <c r="I15" s="79" t="s">
        <v>141</v>
      </c>
      <c r="J15" s="79" t="s">
        <v>140</v>
      </c>
      <c r="K15" s="79" t="s">
        <v>140</v>
      </c>
      <c r="L15" s="79" t="s">
        <v>140</v>
      </c>
      <c r="M15" s="79"/>
      <c r="N15" s="79" t="s">
        <v>140</v>
      </c>
      <c r="O15" s="80"/>
      <c r="P15" s="81"/>
      <c r="Q15" s="79" t="s">
        <v>140</v>
      </c>
      <c r="R15" s="79" t="s">
        <v>140</v>
      </c>
      <c r="S15" s="79"/>
      <c r="T15" s="79" t="s">
        <v>140</v>
      </c>
      <c r="U15" s="79" t="s">
        <v>140</v>
      </c>
      <c r="V15" s="79"/>
      <c r="W15" s="79"/>
      <c r="X15" s="79" t="s">
        <v>140</v>
      </c>
      <c r="Y15" s="80" t="s">
        <v>140</v>
      </c>
      <c r="Z15" s="81"/>
      <c r="AA15" s="79" t="s">
        <v>140</v>
      </c>
      <c r="AB15" s="79" t="s">
        <v>140</v>
      </c>
      <c r="AC15" s="79"/>
      <c r="AD15" s="79"/>
      <c r="AE15" s="79" t="s">
        <v>140</v>
      </c>
      <c r="AF15" s="79" t="s">
        <v>140</v>
      </c>
      <c r="AG15" s="79"/>
      <c r="AH15" s="79" t="s">
        <v>140</v>
      </c>
      <c r="AI15" s="79" t="s">
        <v>140</v>
      </c>
      <c r="AJ15" s="94"/>
      <c r="AK15" s="286"/>
    </row>
    <row r="16" spans="1:37" ht="30" customHeight="1">
      <c r="A16" s="2"/>
      <c r="B16" s="287" t="s">
        <v>142</v>
      </c>
      <c r="C16" s="292"/>
      <c r="D16" s="289"/>
      <c r="E16" s="293" t="s">
        <v>143</v>
      </c>
      <c r="F16" s="279"/>
      <c r="G16" s="79"/>
      <c r="H16" s="79" t="s">
        <v>137</v>
      </c>
      <c r="I16" s="79" t="s">
        <v>144</v>
      </c>
      <c r="J16" s="79" t="s">
        <v>145</v>
      </c>
      <c r="K16" s="79" t="s">
        <v>145</v>
      </c>
      <c r="L16" s="79"/>
      <c r="M16" s="79"/>
      <c r="N16" s="79"/>
      <c r="O16" s="80"/>
      <c r="P16" s="81"/>
      <c r="Q16" s="79" t="s">
        <v>145</v>
      </c>
      <c r="R16" s="79" t="s">
        <v>145</v>
      </c>
      <c r="S16" s="79"/>
      <c r="T16" s="79"/>
      <c r="U16" s="79"/>
      <c r="V16" s="79"/>
      <c r="W16" s="79"/>
      <c r="X16" s="79" t="s">
        <v>145</v>
      </c>
      <c r="Y16" s="80" t="s">
        <v>145</v>
      </c>
      <c r="Z16" s="81"/>
      <c r="AA16" s="79"/>
      <c r="AB16" s="79"/>
      <c r="AC16" s="79"/>
      <c r="AD16" s="79" t="s">
        <v>146</v>
      </c>
      <c r="AE16" s="79" t="s">
        <v>145</v>
      </c>
      <c r="AF16" s="79" t="s">
        <v>145</v>
      </c>
      <c r="AG16" s="79"/>
      <c r="AH16" s="79"/>
      <c r="AI16" s="79"/>
      <c r="AJ16" s="94"/>
      <c r="AK16" s="286"/>
    </row>
    <row r="17" spans="1:37" ht="30" customHeight="1">
      <c r="A17" s="2"/>
      <c r="B17" s="287" t="s">
        <v>138</v>
      </c>
      <c r="C17" s="292" t="s">
        <v>200</v>
      </c>
      <c r="D17" s="289"/>
      <c r="E17" s="293" t="s">
        <v>147</v>
      </c>
      <c r="F17" s="279"/>
      <c r="G17" s="79" t="s">
        <v>148</v>
      </c>
      <c r="H17" s="79" t="s">
        <v>149</v>
      </c>
      <c r="I17" s="79"/>
      <c r="J17" s="79"/>
      <c r="K17" s="79"/>
      <c r="L17" s="79" t="s">
        <v>148</v>
      </c>
      <c r="M17" s="79" t="s">
        <v>149</v>
      </c>
      <c r="N17" s="79" t="s">
        <v>148</v>
      </c>
      <c r="O17" s="80" t="s">
        <v>149</v>
      </c>
      <c r="P17" s="81"/>
      <c r="Q17" s="79"/>
      <c r="R17" s="79"/>
      <c r="S17" s="79" t="s">
        <v>148</v>
      </c>
      <c r="T17" s="79" t="s">
        <v>149</v>
      </c>
      <c r="U17" s="79" t="s">
        <v>148</v>
      </c>
      <c r="V17" s="79" t="s">
        <v>149</v>
      </c>
      <c r="W17" s="79"/>
      <c r="X17" s="79"/>
      <c r="Y17" s="80" t="s">
        <v>148</v>
      </c>
      <c r="Z17" s="81" t="s">
        <v>149</v>
      </c>
      <c r="AA17" s="79"/>
      <c r="AB17" s="79" t="s">
        <v>148</v>
      </c>
      <c r="AC17" s="79" t="s">
        <v>149</v>
      </c>
      <c r="AD17" s="79"/>
      <c r="AE17" s="79"/>
      <c r="AF17" s="79"/>
      <c r="AG17" s="79" t="s">
        <v>148</v>
      </c>
      <c r="AH17" s="79" t="s">
        <v>149</v>
      </c>
      <c r="AI17" s="79" t="s">
        <v>148</v>
      </c>
      <c r="AJ17" s="94" t="s">
        <v>149</v>
      </c>
      <c r="AK17" s="286"/>
    </row>
    <row r="18" spans="1:37" ht="30" customHeight="1">
      <c r="A18" s="2"/>
      <c r="B18" s="287" t="s">
        <v>150</v>
      </c>
      <c r="C18" s="292"/>
      <c r="D18" s="289"/>
      <c r="E18" s="293" t="s">
        <v>151</v>
      </c>
      <c r="F18" s="279" t="s">
        <v>152</v>
      </c>
      <c r="G18" s="79"/>
      <c r="H18" s="79"/>
      <c r="I18" s="79"/>
      <c r="J18" s="79" t="s">
        <v>153</v>
      </c>
      <c r="K18" s="79" t="s">
        <v>152</v>
      </c>
      <c r="L18" s="79"/>
      <c r="M18" s="79"/>
      <c r="N18" s="79"/>
      <c r="O18" s="80"/>
      <c r="P18" s="81"/>
      <c r="Q18" s="79" t="s">
        <v>153</v>
      </c>
      <c r="R18" s="79" t="s">
        <v>152</v>
      </c>
      <c r="S18" s="79"/>
      <c r="T18" s="79"/>
      <c r="U18" s="79"/>
      <c r="V18" s="79"/>
      <c r="W18" s="79"/>
      <c r="X18" s="79" t="s">
        <v>153</v>
      </c>
      <c r="Y18" s="80" t="s">
        <v>152</v>
      </c>
      <c r="Z18" s="81"/>
      <c r="AA18" s="79"/>
      <c r="AB18" s="79"/>
      <c r="AC18" s="79"/>
      <c r="AD18" s="79"/>
      <c r="AE18" s="79" t="s">
        <v>153</v>
      </c>
      <c r="AF18" s="79" t="s">
        <v>152</v>
      </c>
      <c r="AG18" s="79"/>
      <c r="AH18" s="79"/>
      <c r="AI18" s="79"/>
      <c r="AJ18" s="94"/>
      <c r="AK18" s="286"/>
    </row>
    <row r="19" spans="1:37" ht="30" customHeight="1">
      <c r="A19" s="2"/>
      <c r="B19" s="287" t="s">
        <v>154</v>
      </c>
      <c r="C19" s="292" t="s">
        <v>155</v>
      </c>
      <c r="D19" s="289" t="s">
        <v>156</v>
      </c>
      <c r="E19" s="293" t="s">
        <v>157</v>
      </c>
      <c r="F19" s="279"/>
      <c r="G19" s="79"/>
      <c r="H19" s="79"/>
      <c r="I19" s="79" t="s">
        <v>158</v>
      </c>
      <c r="J19" s="79" t="s">
        <v>159</v>
      </c>
      <c r="K19" s="79" t="s">
        <v>158</v>
      </c>
      <c r="L19" s="79" t="s">
        <v>159</v>
      </c>
      <c r="M19" s="79"/>
      <c r="N19" s="79"/>
      <c r="O19" s="80" t="s">
        <v>158</v>
      </c>
      <c r="P19" s="81" t="s">
        <v>159</v>
      </c>
      <c r="Q19" s="79"/>
      <c r="R19" s="79" t="s">
        <v>158</v>
      </c>
      <c r="S19" s="79" t="s">
        <v>159</v>
      </c>
      <c r="T19" s="79"/>
      <c r="U19" s="79"/>
      <c r="V19" s="79" t="s">
        <v>158</v>
      </c>
      <c r="W19" s="79" t="s">
        <v>159</v>
      </c>
      <c r="X19" s="79"/>
      <c r="Y19" s="80"/>
      <c r="Z19" s="81" t="s">
        <v>158</v>
      </c>
      <c r="AA19" s="79" t="s">
        <v>159</v>
      </c>
      <c r="AB19" s="79"/>
      <c r="AC19" s="79" t="s">
        <v>158</v>
      </c>
      <c r="AD19" s="79" t="s">
        <v>159</v>
      </c>
      <c r="AE19" s="79"/>
      <c r="AF19" s="79"/>
      <c r="AG19" s="79" t="s">
        <v>158</v>
      </c>
      <c r="AH19" s="79" t="s">
        <v>159</v>
      </c>
      <c r="AI19" s="79"/>
      <c r="AJ19" s="94"/>
      <c r="AK19" s="286"/>
    </row>
    <row r="20" spans="1:37" ht="30" customHeight="1">
      <c r="A20" s="2"/>
      <c r="B20" s="287"/>
      <c r="C20" s="292"/>
      <c r="D20" s="289"/>
      <c r="E20" s="293"/>
      <c r="F20" s="279"/>
      <c r="G20" s="79"/>
      <c r="H20" s="79"/>
      <c r="I20" s="79"/>
      <c r="J20" s="79"/>
      <c r="K20" s="79"/>
      <c r="L20" s="79"/>
      <c r="M20" s="79"/>
      <c r="N20" s="79"/>
      <c r="O20" s="80"/>
      <c r="P20" s="81"/>
      <c r="Q20" s="79"/>
      <c r="R20" s="79"/>
      <c r="S20" s="79"/>
      <c r="T20" s="79"/>
      <c r="U20" s="79"/>
      <c r="V20" s="79"/>
      <c r="W20" s="79"/>
      <c r="X20" s="79"/>
      <c r="Y20" s="80"/>
      <c r="Z20" s="81"/>
      <c r="AA20" s="79"/>
      <c r="AB20" s="79"/>
      <c r="AC20" s="79"/>
      <c r="AD20" s="79"/>
      <c r="AE20" s="79"/>
      <c r="AF20" s="79"/>
      <c r="AG20" s="79"/>
      <c r="AH20" s="79"/>
      <c r="AI20" s="79"/>
      <c r="AJ20" s="94"/>
      <c r="AK20" s="286"/>
    </row>
    <row r="21" spans="1:37" ht="30" customHeight="1">
      <c r="A21" s="2"/>
      <c r="B21" s="287"/>
      <c r="C21" s="292"/>
      <c r="D21" s="289"/>
      <c r="E21" s="293"/>
      <c r="F21" s="279"/>
      <c r="G21" s="79"/>
      <c r="H21" s="79"/>
      <c r="I21" s="79"/>
      <c r="J21" s="79"/>
      <c r="K21" s="79"/>
      <c r="L21" s="79"/>
      <c r="M21" s="79"/>
      <c r="N21" s="79"/>
      <c r="O21" s="80"/>
      <c r="P21" s="81"/>
      <c r="Q21" s="79"/>
      <c r="R21" s="79"/>
      <c r="S21" s="79"/>
      <c r="T21" s="79"/>
      <c r="U21" s="79"/>
      <c r="V21" s="79"/>
      <c r="W21" s="79"/>
      <c r="X21" s="79"/>
      <c r="Y21" s="80"/>
      <c r="Z21" s="81"/>
      <c r="AA21" s="79"/>
      <c r="AB21" s="79"/>
      <c r="AC21" s="79"/>
      <c r="AD21" s="79"/>
      <c r="AE21" s="79"/>
      <c r="AF21" s="79"/>
      <c r="AG21" s="79"/>
      <c r="AH21" s="79"/>
      <c r="AI21" s="79"/>
      <c r="AJ21" s="94"/>
      <c r="AK21" s="286"/>
    </row>
    <row r="22" spans="1:37" ht="30" customHeight="1">
      <c r="A22" s="2"/>
      <c r="B22" s="287"/>
      <c r="C22" s="292"/>
      <c r="D22" s="289"/>
      <c r="E22" s="293"/>
      <c r="F22" s="279"/>
      <c r="G22" s="79"/>
      <c r="H22" s="79"/>
      <c r="I22" s="79"/>
      <c r="J22" s="79"/>
      <c r="K22" s="79"/>
      <c r="L22" s="79"/>
      <c r="M22" s="79"/>
      <c r="N22" s="79"/>
      <c r="O22" s="80"/>
      <c r="P22" s="81"/>
      <c r="Q22" s="79"/>
      <c r="R22" s="79"/>
      <c r="S22" s="79"/>
      <c r="T22" s="79"/>
      <c r="U22" s="79"/>
      <c r="V22" s="79"/>
      <c r="W22" s="79"/>
      <c r="X22" s="79"/>
      <c r="Y22" s="80"/>
      <c r="Z22" s="81"/>
      <c r="AA22" s="79"/>
      <c r="AB22" s="79"/>
      <c r="AC22" s="79"/>
      <c r="AD22" s="79"/>
      <c r="AE22" s="79"/>
      <c r="AF22" s="79"/>
      <c r="AG22" s="79"/>
      <c r="AH22" s="79"/>
      <c r="AI22" s="79"/>
      <c r="AJ22" s="94"/>
      <c r="AK22" s="286"/>
    </row>
    <row r="23" spans="1:37" ht="30" customHeight="1">
      <c r="A23" s="2"/>
      <c r="B23" s="287"/>
      <c r="C23" s="292"/>
      <c r="D23" s="289"/>
      <c r="E23" s="293"/>
      <c r="F23" s="279"/>
      <c r="G23" s="79"/>
      <c r="H23" s="79"/>
      <c r="I23" s="79"/>
      <c r="J23" s="79"/>
      <c r="K23" s="79"/>
      <c r="L23" s="79"/>
      <c r="M23" s="79"/>
      <c r="N23" s="79"/>
      <c r="O23" s="80"/>
      <c r="P23" s="81"/>
      <c r="Q23" s="79"/>
      <c r="R23" s="79"/>
      <c r="S23" s="79"/>
      <c r="T23" s="79"/>
      <c r="U23" s="79"/>
      <c r="V23" s="79"/>
      <c r="W23" s="79"/>
      <c r="X23" s="79"/>
      <c r="Y23" s="80"/>
      <c r="Z23" s="81"/>
      <c r="AA23" s="79"/>
      <c r="AB23" s="79"/>
      <c r="AC23" s="79"/>
      <c r="AD23" s="79"/>
      <c r="AE23" s="79"/>
      <c r="AF23" s="79"/>
      <c r="AG23" s="79"/>
      <c r="AH23" s="79"/>
      <c r="AI23" s="79"/>
      <c r="AJ23" s="94"/>
      <c r="AK23" s="286"/>
    </row>
    <row r="24" spans="1:37" ht="30" customHeight="1">
      <c r="A24" s="2"/>
      <c r="B24" s="287"/>
      <c r="C24" s="292"/>
      <c r="D24" s="289"/>
      <c r="E24" s="293"/>
      <c r="F24" s="279"/>
      <c r="G24" s="79"/>
      <c r="H24" s="79"/>
      <c r="I24" s="79"/>
      <c r="J24" s="79"/>
      <c r="K24" s="79"/>
      <c r="L24" s="79"/>
      <c r="M24" s="79"/>
      <c r="N24" s="79"/>
      <c r="O24" s="80"/>
      <c r="P24" s="81"/>
      <c r="Q24" s="79"/>
      <c r="R24" s="79"/>
      <c r="S24" s="79"/>
      <c r="T24" s="79"/>
      <c r="U24" s="79"/>
      <c r="V24" s="79"/>
      <c r="W24" s="79"/>
      <c r="X24" s="79"/>
      <c r="Y24" s="80"/>
      <c r="Z24" s="81"/>
      <c r="AA24" s="79"/>
      <c r="AB24" s="79"/>
      <c r="AC24" s="79"/>
      <c r="AD24" s="79"/>
      <c r="AE24" s="79"/>
      <c r="AF24" s="79"/>
      <c r="AG24" s="79"/>
      <c r="AH24" s="79"/>
      <c r="AI24" s="79"/>
      <c r="AJ24" s="94"/>
      <c r="AK24" s="286"/>
    </row>
    <row r="25" spans="1:37" ht="30" customHeight="1">
      <c r="A25" s="2"/>
      <c r="B25" s="287"/>
      <c r="C25" s="292"/>
      <c r="D25" s="289"/>
      <c r="E25" s="293"/>
      <c r="F25" s="279"/>
      <c r="G25" s="79"/>
      <c r="H25" s="79"/>
      <c r="I25" s="79"/>
      <c r="J25" s="79"/>
      <c r="K25" s="79"/>
      <c r="L25" s="79"/>
      <c r="M25" s="79"/>
      <c r="N25" s="79"/>
      <c r="O25" s="80"/>
      <c r="P25" s="81"/>
      <c r="Q25" s="79"/>
      <c r="R25" s="79"/>
      <c r="S25" s="79"/>
      <c r="T25" s="79"/>
      <c r="U25" s="79"/>
      <c r="V25" s="79"/>
      <c r="W25" s="79"/>
      <c r="X25" s="79"/>
      <c r="Y25" s="80"/>
      <c r="Z25" s="81"/>
      <c r="AA25" s="79"/>
      <c r="AB25" s="79"/>
      <c r="AC25" s="79"/>
      <c r="AD25" s="79"/>
      <c r="AE25" s="79"/>
      <c r="AF25" s="79"/>
      <c r="AG25" s="79"/>
      <c r="AH25" s="79"/>
      <c r="AI25" s="79"/>
      <c r="AJ25" s="94"/>
      <c r="AK25" s="286"/>
    </row>
    <row r="26" spans="1:37" ht="30" customHeight="1">
      <c r="A26" s="2"/>
      <c r="B26" s="287"/>
      <c r="C26" s="292"/>
      <c r="D26" s="289"/>
      <c r="E26" s="293"/>
      <c r="F26" s="279"/>
      <c r="G26" s="79"/>
      <c r="H26" s="79"/>
      <c r="I26" s="79"/>
      <c r="J26" s="79"/>
      <c r="K26" s="79"/>
      <c r="L26" s="79"/>
      <c r="M26" s="79"/>
      <c r="N26" s="79"/>
      <c r="O26" s="80"/>
      <c r="P26" s="81"/>
      <c r="Q26" s="79"/>
      <c r="R26" s="79"/>
      <c r="S26" s="79"/>
      <c r="T26" s="79"/>
      <c r="U26" s="79"/>
      <c r="V26" s="79"/>
      <c r="W26" s="79"/>
      <c r="X26" s="79"/>
      <c r="Y26" s="80"/>
      <c r="Z26" s="81"/>
      <c r="AA26" s="79"/>
      <c r="AB26" s="79"/>
      <c r="AC26" s="79"/>
      <c r="AD26" s="79"/>
      <c r="AE26" s="79"/>
      <c r="AF26" s="79"/>
      <c r="AG26" s="79"/>
      <c r="AH26" s="79"/>
      <c r="AI26" s="79"/>
      <c r="AJ26" s="94"/>
      <c r="AK26" s="286"/>
    </row>
    <row r="27" spans="1:37" ht="30" customHeight="1">
      <c r="A27" s="2"/>
      <c r="B27" s="287"/>
      <c r="C27" s="292"/>
      <c r="D27" s="289"/>
      <c r="E27" s="293"/>
      <c r="F27" s="279"/>
      <c r="G27" s="79"/>
      <c r="H27" s="79"/>
      <c r="I27" s="79"/>
      <c r="J27" s="79"/>
      <c r="K27" s="79"/>
      <c r="L27" s="79"/>
      <c r="M27" s="79"/>
      <c r="N27" s="79"/>
      <c r="O27" s="80"/>
      <c r="P27" s="81"/>
      <c r="Q27" s="79"/>
      <c r="R27" s="79"/>
      <c r="S27" s="79"/>
      <c r="T27" s="79"/>
      <c r="U27" s="79"/>
      <c r="V27" s="79"/>
      <c r="W27" s="79"/>
      <c r="X27" s="79"/>
      <c r="Y27" s="80"/>
      <c r="Z27" s="81"/>
      <c r="AA27" s="79"/>
      <c r="AB27" s="79"/>
      <c r="AC27" s="79"/>
      <c r="AD27" s="79"/>
      <c r="AE27" s="79"/>
      <c r="AF27" s="79"/>
      <c r="AG27" s="79"/>
      <c r="AH27" s="79"/>
      <c r="AI27" s="79"/>
      <c r="AJ27" s="94"/>
      <c r="AK27" s="286"/>
    </row>
    <row r="28" spans="1:37" ht="30" customHeight="1" thickBot="1">
      <c r="A28" s="2"/>
      <c r="B28" s="294"/>
      <c r="C28" s="295"/>
      <c r="D28" s="296"/>
      <c r="E28" s="297"/>
      <c r="F28" s="298"/>
      <c r="G28" s="88"/>
      <c r="H28" s="88"/>
      <c r="I28" s="88"/>
      <c r="J28" s="88"/>
      <c r="K28" s="88"/>
      <c r="L28" s="88"/>
      <c r="M28" s="88"/>
      <c r="N28" s="88"/>
      <c r="O28" s="97"/>
      <c r="P28" s="96"/>
      <c r="Q28" s="88"/>
      <c r="R28" s="88"/>
      <c r="S28" s="88"/>
      <c r="T28" s="88"/>
      <c r="U28" s="88"/>
      <c r="V28" s="88"/>
      <c r="W28" s="88"/>
      <c r="X28" s="88"/>
      <c r="Y28" s="97"/>
      <c r="Z28" s="96"/>
      <c r="AA28" s="88"/>
      <c r="AB28" s="88"/>
      <c r="AC28" s="88"/>
      <c r="AD28" s="88"/>
      <c r="AE28" s="88"/>
      <c r="AF28" s="88"/>
      <c r="AG28" s="88"/>
      <c r="AH28" s="88"/>
      <c r="AI28" s="88"/>
      <c r="AJ28" s="95"/>
      <c r="AK28" s="299"/>
    </row>
    <row r="29" spans="1:37" ht="30" customHeight="1">
      <c r="A29" s="2"/>
      <c r="B29" s="6"/>
      <c r="C29" s="10"/>
      <c r="D29" s="6"/>
      <c r="E29" s="7"/>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36"/>
    </row>
    <row r="30" spans="1:37" ht="30" customHeight="1">
      <c r="A30" s="2"/>
      <c r="B30" s="6"/>
      <c r="C30" s="10"/>
      <c r="D30" s="6"/>
      <c r="E30" s="7"/>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36"/>
    </row>
    <row r="31" spans="1:37" s="12" customFormat="1" ht="6" customHeight="1" thickBot="1">
      <c r="A31" s="11"/>
      <c r="B31" s="16"/>
      <c r="C31" s="11"/>
      <c r="D31" s="11"/>
      <c r="E31" s="11"/>
      <c r="F31" s="11"/>
      <c r="G31" s="11"/>
      <c r="H31" s="13"/>
      <c r="I31" s="11"/>
      <c r="J31" s="11"/>
      <c r="K31" s="11"/>
      <c r="L31" s="11"/>
      <c r="M31" s="11"/>
      <c r="N31" s="11"/>
      <c r="O31" s="11"/>
      <c r="P31" s="11"/>
      <c r="Q31" s="11"/>
      <c r="T31" s="11"/>
      <c r="U31" s="11"/>
      <c r="V31" s="11"/>
      <c r="W31" s="11"/>
      <c r="X31" s="11"/>
      <c r="Y31" s="11"/>
      <c r="Z31" s="11"/>
      <c r="AA31" s="11"/>
      <c r="AB31" s="11"/>
      <c r="AC31" s="11"/>
      <c r="AD31" s="11"/>
      <c r="AE31" s="11"/>
      <c r="AF31" s="11"/>
      <c r="AG31" s="11"/>
      <c r="AH31" s="11"/>
      <c r="AI31" s="11"/>
      <c r="AJ31" s="11"/>
      <c r="AK31" s="11"/>
    </row>
    <row r="32" spans="1:41" s="223" customFormat="1" ht="27.75" customHeight="1" thickBot="1">
      <c r="A32" s="5"/>
      <c r="B32" s="222" t="s">
        <v>160</v>
      </c>
      <c r="C32" s="5"/>
      <c r="D32" s="5"/>
      <c r="E32" s="5"/>
      <c r="F32" s="5"/>
      <c r="G32" s="5"/>
      <c r="H32" s="5"/>
      <c r="I32" s="4"/>
      <c r="J32" s="5"/>
      <c r="K32" s="5"/>
      <c r="L32" s="5"/>
      <c r="M32" s="5"/>
      <c r="N32" s="5"/>
      <c r="O32" s="5"/>
      <c r="P32" s="5"/>
      <c r="S32" s="357"/>
      <c r="T32" s="358"/>
      <c r="U32" s="355">
        <v>40</v>
      </c>
      <c r="V32" s="356"/>
      <c r="W32" s="224" t="s">
        <v>11</v>
      </c>
      <c r="Y32" s="353" t="s">
        <v>161</v>
      </c>
      <c r="Z32" s="354"/>
      <c r="AA32" s="3" t="s">
        <v>12</v>
      </c>
      <c r="AB32" s="5"/>
      <c r="AC32" s="300" t="s">
        <v>208</v>
      </c>
      <c r="AD32" s="5"/>
      <c r="AE32" s="5"/>
      <c r="AF32" s="5"/>
      <c r="AG32" s="5"/>
      <c r="AH32" s="5"/>
      <c r="AI32" s="5"/>
      <c r="AJ32" s="5"/>
      <c r="AK32" s="5"/>
      <c r="AL32" s="301"/>
      <c r="AM32" s="302"/>
      <c r="AN32" s="303"/>
      <c r="AO32" s="5"/>
    </row>
    <row r="33" spans="1:41" s="223" customFormat="1" ht="30" customHeight="1" thickBot="1">
      <c r="A33" s="5"/>
      <c r="B33" s="222" t="s">
        <v>162</v>
      </c>
      <c r="C33" s="5"/>
      <c r="D33" s="5"/>
      <c r="E33" s="5"/>
      <c r="F33" s="5"/>
      <c r="G33" s="5"/>
      <c r="H33" s="5"/>
      <c r="I33" s="4"/>
      <c r="J33" s="5"/>
      <c r="K33" s="5"/>
      <c r="L33" s="5"/>
      <c r="M33" s="5"/>
      <c r="N33" s="5"/>
      <c r="O33" s="5"/>
      <c r="P33" s="5"/>
      <c r="Q33" s="225"/>
      <c r="R33" s="225"/>
      <c r="S33" s="357"/>
      <c r="T33" s="358"/>
      <c r="U33" s="355">
        <v>8</v>
      </c>
      <c r="V33" s="356"/>
      <c r="W33" s="224" t="s">
        <v>11</v>
      </c>
      <c r="Y33" s="353" t="s">
        <v>161</v>
      </c>
      <c r="Z33" s="354"/>
      <c r="AA33" s="3" t="s">
        <v>12</v>
      </c>
      <c r="AB33" s="5"/>
      <c r="AC33" s="300" t="s">
        <v>204</v>
      </c>
      <c r="AD33" s="5"/>
      <c r="AE33" s="5"/>
      <c r="AF33" s="5"/>
      <c r="AG33" s="5"/>
      <c r="AH33" s="5"/>
      <c r="AI33" s="5"/>
      <c r="AJ33" s="5"/>
      <c r="AK33" s="5"/>
      <c r="AL33" s="301"/>
      <c r="AM33" s="302"/>
      <c r="AN33" s="303"/>
      <c r="AO33" s="5"/>
    </row>
    <row r="34" spans="1:41" s="223" customFormat="1" ht="6" customHeight="1" thickBot="1">
      <c r="A34" s="5"/>
      <c r="B34" s="222"/>
      <c r="C34" s="5"/>
      <c r="D34" s="5"/>
      <c r="E34" s="5"/>
      <c r="F34" s="5"/>
      <c r="G34" s="5"/>
      <c r="H34" s="5"/>
      <c r="I34" s="4"/>
      <c r="J34" s="5"/>
      <c r="K34" s="5"/>
      <c r="L34" s="5"/>
      <c r="M34" s="5"/>
      <c r="N34" s="5"/>
      <c r="O34" s="5"/>
      <c r="P34" s="5"/>
      <c r="Q34" s="225"/>
      <c r="R34" s="225"/>
      <c r="U34" s="5"/>
      <c r="V34" s="5"/>
      <c r="W34" s="5"/>
      <c r="X34" s="5"/>
      <c r="Y34" s="5"/>
      <c r="Z34" s="5"/>
      <c r="AA34" s="5"/>
      <c r="AB34" s="5"/>
      <c r="AC34" s="5"/>
      <c r="AD34" s="5"/>
      <c r="AE34" s="5"/>
      <c r="AF34" s="5"/>
      <c r="AG34" s="5"/>
      <c r="AH34" s="5"/>
      <c r="AI34" s="5"/>
      <c r="AJ34" s="5"/>
      <c r="AK34" s="5"/>
      <c r="AL34" s="301"/>
      <c r="AM34" s="302"/>
      <c r="AN34" s="303"/>
      <c r="AO34" s="5"/>
    </row>
    <row r="35" spans="1:41" s="223" customFormat="1" ht="27.75" customHeight="1" thickBot="1">
      <c r="A35" s="5"/>
      <c r="B35" s="344" t="s">
        <v>14</v>
      </c>
      <c r="C35" s="344"/>
      <c r="D35" s="344"/>
      <c r="E35" s="225"/>
      <c r="F35" s="226">
        <v>7</v>
      </c>
      <c r="G35" s="227" t="s">
        <v>20</v>
      </c>
      <c r="H35" s="226">
        <v>0</v>
      </c>
      <c r="I35" s="228" t="s">
        <v>12</v>
      </c>
      <c r="J35" s="345" t="s">
        <v>163</v>
      </c>
      <c r="K35" s="346"/>
      <c r="L35" s="347"/>
      <c r="M35" s="347"/>
      <c r="N35" s="347"/>
      <c r="O35" s="347"/>
      <c r="P35" s="226">
        <v>20</v>
      </c>
      <c r="Q35" s="227" t="s">
        <v>20</v>
      </c>
      <c r="R35" s="226">
        <v>0</v>
      </c>
      <c r="S35" s="228" t="s">
        <v>12</v>
      </c>
      <c r="U35" s="224" t="s">
        <v>164</v>
      </c>
      <c r="V35" s="5"/>
      <c r="W35" s="5"/>
      <c r="X35" s="5"/>
      <c r="Y35" s="5"/>
      <c r="Z35" s="5"/>
      <c r="AA35" s="5"/>
      <c r="AB35" s="5"/>
      <c r="AC35" s="5"/>
      <c r="AD35" s="5"/>
      <c r="AE35" s="5"/>
      <c r="AF35" s="5"/>
      <c r="AG35" s="5"/>
      <c r="AH35" s="5"/>
      <c r="AI35" s="304"/>
      <c r="AJ35" s="304"/>
      <c r="AK35" s="304"/>
      <c r="AL35" s="125">
        <f>F35+H35/60</f>
        <v>7</v>
      </c>
      <c r="AM35" s="126">
        <f>P35+R35/60</f>
        <v>20</v>
      </c>
      <c r="AN35" s="303"/>
      <c r="AO35" s="5"/>
    </row>
    <row r="36" spans="1:41" s="223" customFormat="1" ht="9.75" customHeight="1" thickBot="1">
      <c r="A36" s="5"/>
      <c r="B36" s="222"/>
      <c r="C36" s="5"/>
      <c r="D36" s="5"/>
      <c r="E36" s="225"/>
      <c r="F36" s="230"/>
      <c r="G36" s="5"/>
      <c r="H36" s="5"/>
      <c r="I36" s="229"/>
      <c r="J36" s="229"/>
      <c r="K36" s="229"/>
      <c r="L36" s="229"/>
      <c r="M36" s="229"/>
      <c r="N36" s="5"/>
      <c r="O36" s="5"/>
      <c r="P36" s="5"/>
      <c r="Q36" s="5"/>
      <c r="R36" s="5"/>
      <c r="U36" s="5"/>
      <c r="V36" s="5"/>
      <c r="W36" s="5"/>
      <c r="X36" s="5"/>
      <c r="Y36" s="5"/>
      <c r="Z36" s="5"/>
      <c r="AA36" s="5"/>
      <c r="AB36" s="5"/>
      <c r="AC36" s="5"/>
      <c r="AD36" s="5"/>
      <c r="AE36" s="5"/>
      <c r="AF36" s="5"/>
      <c r="AG36" s="5"/>
      <c r="AH36" s="5"/>
      <c r="AI36" s="304"/>
      <c r="AJ36" s="304"/>
      <c r="AK36" s="304"/>
      <c r="AL36" s="305"/>
      <c r="AM36" s="306"/>
      <c r="AN36" s="303"/>
      <c r="AO36" s="5"/>
    </row>
    <row r="37" spans="1:39" s="223" customFormat="1" ht="18" customHeight="1">
      <c r="A37" s="5"/>
      <c r="B37" s="231" t="s">
        <v>5</v>
      </c>
      <c r="C37" s="342" t="s">
        <v>6</v>
      </c>
      <c r="D37" s="343"/>
      <c r="E37" s="232" t="s">
        <v>31</v>
      </c>
      <c r="F37" s="385" t="s">
        <v>21</v>
      </c>
      <c r="G37" s="348"/>
      <c r="H37" s="348"/>
      <c r="I37" s="386"/>
      <c r="J37" s="233" t="s">
        <v>165</v>
      </c>
      <c r="K37" s="385" t="s">
        <v>22</v>
      </c>
      <c r="L37" s="348"/>
      <c r="M37" s="348"/>
      <c r="N37" s="386"/>
      <c r="O37" s="233" t="s">
        <v>166</v>
      </c>
      <c r="P37" s="348" t="s">
        <v>23</v>
      </c>
      <c r="Q37" s="348"/>
      <c r="R37" s="348"/>
      <c r="S37" s="348"/>
      <c r="T37" s="233" t="s">
        <v>167</v>
      </c>
      <c r="U37" s="348" t="s">
        <v>24</v>
      </c>
      <c r="V37" s="348"/>
      <c r="W37" s="348"/>
      <c r="X37" s="348"/>
      <c r="Y37" s="233" t="s">
        <v>198</v>
      </c>
      <c r="Z37" s="385" t="s">
        <v>10</v>
      </c>
      <c r="AA37" s="348"/>
      <c r="AB37" s="348"/>
      <c r="AC37" s="386"/>
      <c r="AD37" s="342" t="s">
        <v>18</v>
      </c>
      <c r="AE37" s="348"/>
      <c r="AF37" s="348"/>
      <c r="AG37" s="386"/>
      <c r="AH37" s="5"/>
      <c r="AI37" s="305"/>
      <c r="AJ37" s="306"/>
      <c r="AK37" s="307"/>
      <c r="AL37" s="304"/>
      <c r="AM37" s="308"/>
    </row>
    <row r="38" spans="1:39" s="223" customFormat="1" ht="18" customHeight="1">
      <c r="A38" s="5"/>
      <c r="B38" s="231"/>
      <c r="C38" s="335" t="s">
        <v>168</v>
      </c>
      <c r="D38" s="336"/>
      <c r="E38" s="309" t="s">
        <v>146</v>
      </c>
      <c r="F38" s="234">
        <v>7</v>
      </c>
      <c r="G38" s="235" t="s">
        <v>20</v>
      </c>
      <c r="H38" s="234">
        <v>0</v>
      </c>
      <c r="I38" s="236" t="s">
        <v>12</v>
      </c>
      <c r="J38" s="237" t="s">
        <v>163</v>
      </c>
      <c r="K38" s="234">
        <v>16</v>
      </c>
      <c r="L38" s="235" t="s">
        <v>20</v>
      </c>
      <c r="M38" s="234">
        <v>0</v>
      </c>
      <c r="N38" s="236" t="s">
        <v>12</v>
      </c>
      <c r="O38" s="237" t="s">
        <v>169</v>
      </c>
      <c r="P38" s="234">
        <v>13</v>
      </c>
      <c r="Q38" s="235" t="s">
        <v>20</v>
      </c>
      <c r="R38" s="234">
        <v>0</v>
      </c>
      <c r="S38" s="238" t="s">
        <v>12</v>
      </c>
      <c r="T38" s="239" t="s">
        <v>163</v>
      </c>
      <c r="U38" s="234">
        <v>14</v>
      </c>
      <c r="V38" s="235" t="s">
        <v>20</v>
      </c>
      <c r="W38" s="234">
        <v>0</v>
      </c>
      <c r="X38" s="238" t="s">
        <v>12</v>
      </c>
      <c r="Y38" s="237" t="s">
        <v>170</v>
      </c>
      <c r="Z38" s="325">
        <f aca="true" t="shared" si="0" ref="Z38:Z65">IF(C38="宿直",0,AJ38-AI38-AM38)</f>
        <v>8</v>
      </c>
      <c r="AA38" s="326"/>
      <c r="AB38" s="327" t="s">
        <v>11</v>
      </c>
      <c r="AC38" s="328"/>
      <c r="AD38" s="432">
        <f aca="true" t="shared" si="1" ref="AD38:AD65">IF(Z38=0,0,IF(AI38&lt;$AL$35,IF(AK38&gt;$AL$35,AJ38-$AL$35-AM38,AJ38-$AL$35),IF(AJ38&gt;$AM$35,IF(AK38&lt;$AM$35,$AM$35-AI38-AM38,$AM$35-AI38),Z38)))</f>
        <v>8</v>
      </c>
      <c r="AE38" s="433"/>
      <c r="AF38" s="331" t="s">
        <v>11</v>
      </c>
      <c r="AG38" s="332"/>
      <c r="AH38" s="310"/>
      <c r="AI38" s="127">
        <f aca="true" t="shared" si="2" ref="AI38:AI65">F38+H38/60</f>
        <v>7</v>
      </c>
      <c r="AJ38" s="128">
        <f aca="true" t="shared" si="3" ref="AJ38:AJ65">K38+M38/60</f>
        <v>16</v>
      </c>
      <c r="AK38" s="128">
        <f aca="true" t="shared" si="4" ref="AK38:AK65">P38+R38/60</f>
        <v>13</v>
      </c>
      <c r="AL38" s="126">
        <f aca="true" t="shared" si="5" ref="AL38:AL65">U38+W38/60</f>
        <v>14</v>
      </c>
      <c r="AM38" s="129">
        <f aca="true" t="shared" si="6" ref="AM38:AM65">AL38-AK38</f>
        <v>1</v>
      </c>
    </row>
    <row r="39" spans="1:39" s="223" customFormat="1" ht="18" customHeight="1">
      <c r="A39" s="5"/>
      <c r="B39" s="231"/>
      <c r="C39" s="335" t="s">
        <v>171</v>
      </c>
      <c r="D39" s="336"/>
      <c r="E39" s="309" t="s">
        <v>172</v>
      </c>
      <c r="F39" s="234">
        <v>7</v>
      </c>
      <c r="G39" s="235" t="s">
        <v>20</v>
      </c>
      <c r="H39" s="234">
        <v>0</v>
      </c>
      <c r="I39" s="236" t="s">
        <v>12</v>
      </c>
      <c r="J39" s="237" t="s">
        <v>163</v>
      </c>
      <c r="K39" s="234">
        <v>10</v>
      </c>
      <c r="L39" s="235" t="s">
        <v>20</v>
      </c>
      <c r="M39" s="234">
        <v>0</v>
      </c>
      <c r="N39" s="236" t="s">
        <v>12</v>
      </c>
      <c r="O39" s="237" t="s">
        <v>169</v>
      </c>
      <c r="P39" s="234"/>
      <c r="Q39" s="235" t="s">
        <v>20</v>
      </c>
      <c r="R39" s="234"/>
      <c r="S39" s="238" t="s">
        <v>12</v>
      </c>
      <c r="T39" s="239" t="s">
        <v>163</v>
      </c>
      <c r="U39" s="234"/>
      <c r="V39" s="235" t="s">
        <v>20</v>
      </c>
      <c r="W39" s="234"/>
      <c r="X39" s="238" t="s">
        <v>12</v>
      </c>
      <c r="Y39" s="237" t="s">
        <v>170</v>
      </c>
      <c r="Z39" s="325">
        <f t="shared" si="0"/>
        <v>3</v>
      </c>
      <c r="AA39" s="326"/>
      <c r="AB39" s="327" t="s">
        <v>11</v>
      </c>
      <c r="AC39" s="328"/>
      <c r="AD39" s="432">
        <f t="shared" si="1"/>
        <v>3</v>
      </c>
      <c r="AE39" s="433"/>
      <c r="AF39" s="331" t="s">
        <v>11</v>
      </c>
      <c r="AG39" s="332"/>
      <c r="AH39" s="310"/>
      <c r="AI39" s="127">
        <f t="shared" si="2"/>
        <v>7</v>
      </c>
      <c r="AJ39" s="128">
        <f t="shared" si="3"/>
        <v>10</v>
      </c>
      <c r="AK39" s="128">
        <f t="shared" si="4"/>
        <v>0</v>
      </c>
      <c r="AL39" s="126">
        <f t="shared" si="5"/>
        <v>0</v>
      </c>
      <c r="AM39" s="129">
        <f t="shared" si="6"/>
        <v>0</v>
      </c>
    </row>
    <row r="40" spans="1:39" s="223" customFormat="1" ht="18" customHeight="1">
      <c r="A40" s="5"/>
      <c r="B40" s="231"/>
      <c r="C40" s="335" t="s">
        <v>173</v>
      </c>
      <c r="D40" s="336"/>
      <c r="E40" s="309" t="s">
        <v>174</v>
      </c>
      <c r="F40" s="234">
        <v>7</v>
      </c>
      <c r="G40" s="235" t="s">
        <v>20</v>
      </c>
      <c r="H40" s="234">
        <v>0</v>
      </c>
      <c r="I40" s="236" t="s">
        <v>12</v>
      </c>
      <c r="J40" s="237" t="s">
        <v>163</v>
      </c>
      <c r="K40" s="234">
        <v>9</v>
      </c>
      <c r="L40" s="235" t="s">
        <v>20</v>
      </c>
      <c r="M40" s="234">
        <v>0</v>
      </c>
      <c r="N40" s="236" t="s">
        <v>12</v>
      </c>
      <c r="O40" s="237" t="s">
        <v>169</v>
      </c>
      <c r="P40" s="234"/>
      <c r="Q40" s="235" t="s">
        <v>20</v>
      </c>
      <c r="R40" s="234"/>
      <c r="S40" s="238" t="s">
        <v>12</v>
      </c>
      <c r="T40" s="239" t="s">
        <v>163</v>
      </c>
      <c r="U40" s="234"/>
      <c r="V40" s="235" t="s">
        <v>20</v>
      </c>
      <c r="W40" s="234"/>
      <c r="X40" s="238" t="s">
        <v>12</v>
      </c>
      <c r="Y40" s="237" t="s">
        <v>170</v>
      </c>
      <c r="Z40" s="325">
        <f t="shared" si="0"/>
        <v>2</v>
      </c>
      <c r="AA40" s="326"/>
      <c r="AB40" s="327" t="s">
        <v>11</v>
      </c>
      <c r="AC40" s="328"/>
      <c r="AD40" s="432">
        <f t="shared" si="1"/>
        <v>2</v>
      </c>
      <c r="AE40" s="433"/>
      <c r="AF40" s="331" t="s">
        <v>11</v>
      </c>
      <c r="AG40" s="332"/>
      <c r="AH40" s="310"/>
      <c r="AI40" s="127">
        <f t="shared" si="2"/>
        <v>7</v>
      </c>
      <c r="AJ40" s="128">
        <f t="shared" si="3"/>
        <v>9</v>
      </c>
      <c r="AK40" s="128">
        <f t="shared" si="4"/>
        <v>0</v>
      </c>
      <c r="AL40" s="126">
        <f t="shared" si="5"/>
        <v>0</v>
      </c>
      <c r="AM40" s="129">
        <f t="shared" si="6"/>
        <v>0</v>
      </c>
    </row>
    <row r="41" spans="1:39" s="223" customFormat="1" ht="18" customHeight="1">
      <c r="A41" s="5"/>
      <c r="B41" s="231"/>
      <c r="C41" s="335" t="s">
        <v>175</v>
      </c>
      <c r="D41" s="336"/>
      <c r="E41" s="309" t="s">
        <v>176</v>
      </c>
      <c r="F41" s="234">
        <v>9</v>
      </c>
      <c r="G41" s="235" t="s">
        <v>20</v>
      </c>
      <c r="H41" s="234">
        <v>0</v>
      </c>
      <c r="I41" s="236" t="s">
        <v>12</v>
      </c>
      <c r="J41" s="237" t="s">
        <v>163</v>
      </c>
      <c r="K41" s="234">
        <v>18</v>
      </c>
      <c r="L41" s="235" t="s">
        <v>20</v>
      </c>
      <c r="M41" s="234">
        <v>0</v>
      </c>
      <c r="N41" s="236" t="s">
        <v>12</v>
      </c>
      <c r="O41" s="237" t="s">
        <v>169</v>
      </c>
      <c r="P41" s="234">
        <v>13</v>
      </c>
      <c r="Q41" s="235" t="s">
        <v>20</v>
      </c>
      <c r="R41" s="234">
        <v>0</v>
      </c>
      <c r="S41" s="238" t="s">
        <v>12</v>
      </c>
      <c r="T41" s="239" t="s">
        <v>163</v>
      </c>
      <c r="U41" s="234">
        <v>14</v>
      </c>
      <c r="V41" s="235" t="s">
        <v>20</v>
      </c>
      <c r="W41" s="234">
        <v>0</v>
      </c>
      <c r="X41" s="238" t="s">
        <v>12</v>
      </c>
      <c r="Y41" s="237" t="s">
        <v>170</v>
      </c>
      <c r="Z41" s="325">
        <f t="shared" si="0"/>
        <v>8</v>
      </c>
      <c r="AA41" s="326"/>
      <c r="AB41" s="327" t="s">
        <v>11</v>
      </c>
      <c r="AC41" s="328"/>
      <c r="AD41" s="432">
        <f t="shared" si="1"/>
        <v>8</v>
      </c>
      <c r="AE41" s="433"/>
      <c r="AF41" s="331" t="s">
        <v>11</v>
      </c>
      <c r="AG41" s="332"/>
      <c r="AH41" s="310"/>
      <c r="AI41" s="127">
        <f t="shared" si="2"/>
        <v>9</v>
      </c>
      <c r="AJ41" s="128">
        <f t="shared" si="3"/>
        <v>18</v>
      </c>
      <c r="AK41" s="128">
        <f t="shared" si="4"/>
        <v>13</v>
      </c>
      <c r="AL41" s="126">
        <f t="shared" si="5"/>
        <v>14</v>
      </c>
      <c r="AM41" s="129">
        <f t="shared" si="6"/>
        <v>1</v>
      </c>
    </row>
    <row r="42" spans="1:39" s="223" customFormat="1" ht="18" customHeight="1">
      <c r="A42" s="5"/>
      <c r="B42" s="231"/>
      <c r="C42" s="335" t="s">
        <v>177</v>
      </c>
      <c r="D42" s="336"/>
      <c r="E42" s="309" t="s">
        <v>178</v>
      </c>
      <c r="F42" s="234">
        <v>9</v>
      </c>
      <c r="G42" s="235" t="s">
        <v>20</v>
      </c>
      <c r="H42" s="234">
        <v>0</v>
      </c>
      <c r="I42" s="236" t="s">
        <v>12</v>
      </c>
      <c r="J42" s="237" t="s">
        <v>163</v>
      </c>
      <c r="K42" s="234">
        <v>17</v>
      </c>
      <c r="L42" s="235" t="s">
        <v>20</v>
      </c>
      <c r="M42" s="234">
        <v>0</v>
      </c>
      <c r="N42" s="236" t="s">
        <v>12</v>
      </c>
      <c r="O42" s="237" t="s">
        <v>169</v>
      </c>
      <c r="P42" s="234">
        <v>13</v>
      </c>
      <c r="Q42" s="235" t="s">
        <v>20</v>
      </c>
      <c r="R42" s="234">
        <v>0</v>
      </c>
      <c r="S42" s="238" t="s">
        <v>12</v>
      </c>
      <c r="T42" s="239" t="s">
        <v>163</v>
      </c>
      <c r="U42" s="234">
        <v>14</v>
      </c>
      <c r="V42" s="235" t="s">
        <v>20</v>
      </c>
      <c r="W42" s="234">
        <v>0</v>
      </c>
      <c r="X42" s="238" t="s">
        <v>12</v>
      </c>
      <c r="Y42" s="237" t="s">
        <v>170</v>
      </c>
      <c r="Z42" s="325">
        <f t="shared" si="0"/>
        <v>7</v>
      </c>
      <c r="AA42" s="326"/>
      <c r="AB42" s="327" t="s">
        <v>11</v>
      </c>
      <c r="AC42" s="328"/>
      <c r="AD42" s="432">
        <f t="shared" si="1"/>
        <v>7</v>
      </c>
      <c r="AE42" s="433"/>
      <c r="AF42" s="331" t="s">
        <v>11</v>
      </c>
      <c r="AG42" s="332"/>
      <c r="AH42" s="310"/>
      <c r="AI42" s="127">
        <f t="shared" si="2"/>
        <v>9</v>
      </c>
      <c r="AJ42" s="128">
        <f t="shared" si="3"/>
        <v>17</v>
      </c>
      <c r="AK42" s="128">
        <f t="shared" si="4"/>
        <v>13</v>
      </c>
      <c r="AL42" s="126">
        <f t="shared" si="5"/>
        <v>14</v>
      </c>
      <c r="AM42" s="129">
        <f t="shared" si="6"/>
        <v>1</v>
      </c>
    </row>
    <row r="43" spans="1:39" s="223" customFormat="1" ht="18" customHeight="1">
      <c r="A43" s="5"/>
      <c r="B43" s="231"/>
      <c r="C43" s="335" t="s">
        <v>179</v>
      </c>
      <c r="D43" s="336"/>
      <c r="E43" s="309" t="s">
        <v>180</v>
      </c>
      <c r="F43" s="234">
        <v>9</v>
      </c>
      <c r="G43" s="235" t="s">
        <v>20</v>
      </c>
      <c r="H43" s="234">
        <v>30</v>
      </c>
      <c r="I43" s="236" t="s">
        <v>12</v>
      </c>
      <c r="J43" s="237" t="s">
        <v>163</v>
      </c>
      <c r="K43" s="234">
        <v>17</v>
      </c>
      <c r="L43" s="235" t="s">
        <v>20</v>
      </c>
      <c r="M43" s="234">
        <v>0</v>
      </c>
      <c r="N43" s="236" t="s">
        <v>12</v>
      </c>
      <c r="O43" s="237" t="s">
        <v>169</v>
      </c>
      <c r="P43" s="234">
        <v>13</v>
      </c>
      <c r="Q43" s="235" t="s">
        <v>20</v>
      </c>
      <c r="R43" s="234">
        <v>0</v>
      </c>
      <c r="S43" s="238" t="s">
        <v>12</v>
      </c>
      <c r="T43" s="239" t="s">
        <v>163</v>
      </c>
      <c r="U43" s="234">
        <v>14</v>
      </c>
      <c r="V43" s="235" t="s">
        <v>20</v>
      </c>
      <c r="W43" s="234">
        <v>0</v>
      </c>
      <c r="X43" s="238" t="s">
        <v>12</v>
      </c>
      <c r="Y43" s="237" t="s">
        <v>170</v>
      </c>
      <c r="Z43" s="325">
        <f t="shared" si="0"/>
        <v>6.5</v>
      </c>
      <c r="AA43" s="326"/>
      <c r="AB43" s="327" t="s">
        <v>11</v>
      </c>
      <c r="AC43" s="328"/>
      <c r="AD43" s="432">
        <f t="shared" si="1"/>
        <v>6.5</v>
      </c>
      <c r="AE43" s="433"/>
      <c r="AF43" s="331" t="s">
        <v>11</v>
      </c>
      <c r="AG43" s="332"/>
      <c r="AH43" s="310"/>
      <c r="AI43" s="127">
        <f t="shared" si="2"/>
        <v>9.5</v>
      </c>
      <c r="AJ43" s="128">
        <f t="shared" si="3"/>
        <v>17</v>
      </c>
      <c r="AK43" s="128">
        <f t="shared" si="4"/>
        <v>13</v>
      </c>
      <c r="AL43" s="126">
        <f t="shared" si="5"/>
        <v>14</v>
      </c>
      <c r="AM43" s="129">
        <f t="shared" si="6"/>
        <v>1</v>
      </c>
    </row>
    <row r="44" spans="1:39" s="223" customFormat="1" ht="18" customHeight="1">
      <c r="A44" s="5"/>
      <c r="B44" s="231"/>
      <c r="C44" s="335" t="s">
        <v>181</v>
      </c>
      <c r="D44" s="336"/>
      <c r="E44" s="309" t="s">
        <v>182</v>
      </c>
      <c r="F44" s="234">
        <v>10</v>
      </c>
      <c r="G44" s="235" t="s">
        <v>20</v>
      </c>
      <c r="H44" s="234">
        <v>0</v>
      </c>
      <c r="I44" s="236" t="s">
        <v>12</v>
      </c>
      <c r="J44" s="237" t="s">
        <v>163</v>
      </c>
      <c r="K44" s="234">
        <v>18</v>
      </c>
      <c r="L44" s="235" t="s">
        <v>20</v>
      </c>
      <c r="M44" s="234">
        <v>0</v>
      </c>
      <c r="N44" s="236" t="s">
        <v>12</v>
      </c>
      <c r="O44" s="237" t="s">
        <v>169</v>
      </c>
      <c r="P44" s="234">
        <v>13</v>
      </c>
      <c r="Q44" s="235" t="s">
        <v>20</v>
      </c>
      <c r="R44" s="234">
        <v>0</v>
      </c>
      <c r="S44" s="238" t="s">
        <v>12</v>
      </c>
      <c r="T44" s="239" t="s">
        <v>163</v>
      </c>
      <c r="U44" s="234">
        <v>14</v>
      </c>
      <c r="V44" s="235" t="s">
        <v>20</v>
      </c>
      <c r="W44" s="234">
        <v>0</v>
      </c>
      <c r="X44" s="238" t="s">
        <v>12</v>
      </c>
      <c r="Y44" s="237" t="s">
        <v>170</v>
      </c>
      <c r="Z44" s="325">
        <f t="shared" si="0"/>
        <v>7</v>
      </c>
      <c r="AA44" s="326"/>
      <c r="AB44" s="327" t="s">
        <v>11</v>
      </c>
      <c r="AC44" s="328"/>
      <c r="AD44" s="432">
        <f t="shared" si="1"/>
        <v>7</v>
      </c>
      <c r="AE44" s="433"/>
      <c r="AF44" s="331" t="s">
        <v>11</v>
      </c>
      <c r="AG44" s="332"/>
      <c r="AH44" s="310"/>
      <c r="AI44" s="127">
        <f t="shared" si="2"/>
        <v>10</v>
      </c>
      <c r="AJ44" s="128">
        <f t="shared" si="3"/>
        <v>18</v>
      </c>
      <c r="AK44" s="128">
        <f t="shared" si="4"/>
        <v>13</v>
      </c>
      <c r="AL44" s="126">
        <f t="shared" si="5"/>
        <v>14</v>
      </c>
      <c r="AM44" s="129">
        <f t="shared" si="6"/>
        <v>1</v>
      </c>
    </row>
    <row r="45" spans="1:39" s="223" customFormat="1" ht="18" customHeight="1">
      <c r="A45" s="5"/>
      <c r="B45" s="231"/>
      <c r="C45" s="335" t="s">
        <v>183</v>
      </c>
      <c r="D45" s="336"/>
      <c r="E45" s="309" t="s">
        <v>184</v>
      </c>
      <c r="F45" s="234">
        <v>11</v>
      </c>
      <c r="G45" s="235" t="s">
        <v>20</v>
      </c>
      <c r="H45" s="234">
        <v>0</v>
      </c>
      <c r="I45" s="236" t="s">
        <v>12</v>
      </c>
      <c r="J45" s="237" t="s">
        <v>163</v>
      </c>
      <c r="K45" s="234">
        <v>20</v>
      </c>
      <c r="L45" s="235" t="s">
        <v>20</v>
      </c>
      <c r="M45" s="234">
        <v>0</v>
      </c>
      <c r="N45" s="236" t="s">
        <v>12</v>
      </c>
      <c r="O45" s="237" t="s">
        <v>169</v>
      </c>
      <c r="P45" s="234">
        <v>13</v>
      </c>
      <c r="Q45" s="235" t="s">
        <v>20</v>
      </c>
      <c r="R45" s="234">
        <v>0</v>
      </c>
      <c r="S45" s="238" t="s">
        <v>12</v>
      </c>
      <c r="T45" s="239" t="s">
        <v>163</v>
      </c>
      <c r="U45" s="234">
        <v>14</v>
      </c>
      <c r="V45" s="235" t="s">
        <v>20</v>
      </c>
      <c r="W45" s="234">
        <v>0</v>
      </c>
      <c r="X45" s="238" t="s">
        <v>12</v>
      </c>
      <c r="Y45" s="237" t="s">
        <v>170</v>
      </c>
      <c r="Z45" s="325">
        <f t="shared" si="0"/>
        <v>8</v>
      </c>
      <c r="AA45" s="326"/>
      <c r="AB45" s="327" t="s">
        <v>11</v>
      </c>
      <c r="AC45" s="328"/>
      <c r="AD45" s="432">
        <f t="shared" si="1"/>
        <v>8</v>
      </c>
      <c r="AE45" s="433"/>
      <c r="AF45" s="331" t="s">
        <v>11</v>
      </c>
      <c r="AG45" s="332"/>
      <c r="AH45" s="310"/>
      <c r="AI45" s="127">
        <f t="shared" si="2"/>
        <v>11</v>
      </c>
      <c r="AJ45" s="128">
        <f t="shared" si="3"/>
        <v>20</v>
      </c>
      <c r="AK45" s="128">
        <f t="shared" si="4"/>
        <v>13</v>
      </c>
      <c r="AL45" s="126">
        <f t="shared" si="5"/>
        <v>14</v>
      </c>
      <c r="AM45" s="129">
        <f t="shared" si="6"/>
        <v>1</v>
      </c>
    </row>
    <row r="46" spans="1:39" s="223" customFormat="1" ht="18" customHeight="1">
      <c r="A46" s="5"/>
      <c r="B46" s="231"/>
      <c r="C46" s="335" t="s">
        <v>185</v>
      </c>
      <c r="D46" s="336"/>
      <c r="E46" s="309" t="s">
        <v>186</v>
      </c>
      <c r="F46" s="234">
        <v>16</v>
      </c>
      <c r="G46" s="235" t="s">
        <v>20</v>
      </c>
      <c r="H46" s="234">
        <v>0</v>
      </c>
      <c r="I46" s="236" t="s">
        <v>12</v>
      </c>
      <c r="J46" s="237" t="s">
        <v>163</v>
      </c>
      <c r="K46" s="234">
        <v>19</v>
      </c>
      <c r="L46" s="235" t="s">
        <v>20</v>
      </c>
      <c r="M46" s="234">
        <v>30</v>
      </c>
      <c r="N46" s="236" t="s">
        <v>12</v>
      </c>
      <c r="O46" s="237" t="s">
        <v>169</v>
      </c>
      <c r="P46" s="234"/>
      <c r="Q46" s="235" t="s">
        <v>20</v>
      </c>
      <c r="R46" s="234"/>
      <c r="S46" s="238" t="s">
        <v>12</v>
      </c>
      <c r="T46" s="239" t="s">
        <v>163</v>
      </c>
      <c r="U46" s="234"/>
      <c r="V46" s="235" t="s">
        <v>20</v>
      </c>
      <c r="W46" s="234"/>
      <c r="X46" s="238" t="s">
        <v>12</v>
      </c>
      <c r="Y46" s="237" t="s">
        <v>170</v>
      </c>
      <c r="Z46" s="325">
        <f t="shared" si="0"/>
        <v>3.5</v>
      </c>
      <c r="AA46" s="326"/>
      <c r="AB46" s="327" t="s">
        <v>11</v>
      </c>
      <c r="AC46" s="328"/>
      <c r="AD46" s="432">
        <f t="shared" si="1"/>
        <v>3.5</v>
      </c>
      <c r="AE46" s="433"/>
      <c r="AF46" s="331" t="s">
        <v>11</v>
      </c>
      <c r="AG46" s="332"/>
      <c r="AH46" s="310"/>
      <c r="AI46" s="127">
        <f t="shared" si="2"/>
        <v>16</v>
      </c>
      <c r="AJ46" s="128">
        <f t="shared" si="3"/>
        <v>19.5</v>
      </c>
      <c r="AK46" s="128">
        <f t="shared" si="4"/>
        <v>0</v>
      </c>
      <c r="AL46" s="126">
        <f t="shared" si="5"/>
        <v>0</v>
      </c>
      <c r="AM46" s="129">
        <f t="shared" si="6"/>
        <v>0</v>
      </c>
    </row>
    <row r="47" spans="1:39" s="223" customFormat="1" ht="18" customHeight="1">
      <c r="A47" s="5"/>
      <c r="B47" s="231"/>
      <c r="C47" s="335" t="s">
        <v>187</v>
      </c>
      <c r="D47" s="336"/>
      <c r="E47" s="309" t="s">
        <v>188</v>
      </c>
      <c r="F47" s="234">
        <v>16</v>
      </c>
      <c r="G47" s="235" t="s">
        <v>20</v>
      </c>
      <c r="H47" s="234">
        <v>0</v>
      </c>
      <c r="I47" s="236" t="s">
        <v>12</v>
      </c>
      <c r="J47" s="237" t="s">
        <v>163</v>
      </c>
      <c r="K47" s="234">
        <v>20</v>
      </c>
      <c r="L47" s="235" t="s">
        <v>20</v>
      </c>
      <c r="M47" s="234">
        <v>0</v>
      </c>
      <c r="N47" s="236" t="s">
        <v>12</v>
      </c>
      <c r="O47" s="237" t="s">
        <v>169</v>
      </c>
      <c r="P47" s="234"/>
      <c r="Q47" s="235" t="s">
        <v>20</v>
      </c>
      <c r="R47" s="234"/>
      <c r="S47" s="238" t="s">
        <v>12</v>
      </c>
      <c r="T47" s="239" t="s">
        <v>163</v>
      </c>
      <c r="U47" s="234"/>
      <c r="V47" s="235" t="s">
        <v>20</v>
      </c>
      <c r="W47" s="234"/>
      <c r="X47" s="238" t="s">
        <v>12</v>
      </c>
      <c r="Y47" s="237" t="s">
        <v>170</v>
      </c>
      <c r="Z47" s="325">
        <f t="shared" si="0"/>
        <v>4</v>
      </c>
      <c r="AA47" s="326"/>
      <c r="AB47" s="327" t="s">
        <v>11</v>
      </c>
      <c r="AC47" s="328"/>
      <c r="AD47" s="432">
        <f t="shared" si="1"/>
        <v>4</v>
      </c>
      <c r="AE47" s="433"/>
      <c r="AF47" s="331" t="s">
        <v>11</v>
      </c>
      <c r="AG47" s="332"/>
      <c r="AH47" s="310"/>
      <c r="AI47" s="127">
        <f t="shared" si="2"/>
        <v>16</v>
      </c>
      <c r="AJ47" s="128">
        <f t="shared" si="3"/>
        <v>20</v>
      </c>
      <c r="AK47" s="128">
        <f t="shared" si="4"/>
        <v>0</v>
      </c>
      <c r="AL47" s="126">
        <f t="shared" si="5"/>
        <v>0</v>
      </c>
      <c r="AM47" s="129">
        <f t="shared" si="6"/>
        <v>0</v>
      </c>
    </row>
    <row r="48" spans="1:39" s="223" customFormat="1" ht="18" customHeight="1">
      <c r="A48" s="5"/>
      <c r="B48" s="231"/>
      <c r="C48" s="335" t="s">
        <v>189</v>
      </c>
      <c r="D48" s="336"/>
      <c r="E48" s="309" t="s">
        <v>190</v>
      </c>
      <c r="F48" s="234">
        <v>11</v>
      </c>
      <c r="G48" s="235" t="s">
        <v>20</v>
      </c>
      <c r="H48" s="234">
        <v>0</v>
      </c>
      <c r="I48" s="236" t="s">
        <v>12</v>
      </c>
      <c r="J48" s="237" t="s">
        <v>163</v>
      </c>
      <c r="K48" s="234">
        <v>17</v>
      </c>
      <c r="L48" s="235" t="s">
        <v>20</v>
      </c>
      <c r="M48" s="234">
        <v>0</v>
      </c>
      <c r="N48" s="236" t="s">
        <v>12</v>
      </c>
      <c r="O48" s="237" t="s">
        <v>169</v>
      </c>
      <c r="P48" s="234">
        <v>13</v>
      </c>
      <c r="Q48" s="235" t="s">
        <v>20</v>
      </c>
      <c r="R48" s="234">
        <v>0</v>
      </c>
      <c r="S48" s="238" t="s">
        <v>12</v>
      </c>
      <c r="T48" s="239" t="s">
        <v>163</v>
      </c>
      <c r="U48" s="234">
        <v>14</v>
      </c>
      <c r="V48" s="235" t="s">
        <v>20</v>
      </c>
      <c r="W48" s="234">
        <v>0</v>
      </c>
      <c r="X48" s="238" t="s">
        <v>12</v>
      </c>
      <c r="Y48" s="237" t="s">
        <v>170</v>
      </c>
      <c r="Z48" s="325">
        <f t="shared" si="0"/>
        <v>5</v>
      </c>
      <c r="AA48" s="326"/>
      <c r="AB48" s="327" t="s">
        <v>11</v>
      </c>
      <c r="AC48" s="328"/>
      <c r="AD48" s="432">
        <f t="shared" si="1"/>
        <v>5</v>
      </c>
      <c r="AE48" s="433"/>
      <c r="AF48" s="331" t="s">
        <v>11</v>
      </c>
      <c r="AG48" s="332"/>
      <c r="AH48" s="310"/>
      <c r="AI48" s="127">
        <f t="shared" si="2"/>
        <v>11</v>
      </c>
      <c r="AJ48" s="128">
        <f t="shared" si="3"/>
        <v>17</v>
      </c>
      <c r="AK48" s="128">
        <f t="shared" si="4"/>
        <v>13</v>
      </c>
      <c r="AL48" s="126">
        <f t="shared" si="5"/>
        <v>14</v>
      </c>
      <c r="AM48" s="129">
        <f t="shared" si="6"/>
        <v>1</v>
      </c>
    </row>
    <row r="49" spans="1:39" s="223" customFormat="1" ht="18" customHeight="1">
      <c r="A49" s="5"/>
      <c r="B49" s="231"/>
      <c r="C49" s="335" t="s">
        <v>191</v>
      </c>
      <c r="D49" s="336"/>
      <c r="E49" s="309" t="s">
        <v>135</v>
      </c>
      <c r="F49" s="234">
        <v>17</v>
      </c>
      <c r="G49" s="235" t="s">
        <v>20</v>
      </c>
      <c r="H49" s="234">
        <v>0</v>
      </c>
      <c r="I49" s="236" t="s">
        <v>12</v>
      </c>
      <c r="J49" s="237" t="s">
        <v>163</v>
      </c>
      <c r="K49" s="234">
        <v>24</v>
      </c>
      <c r="L49" s="240" t="s">
        <v>20</v>
      </c>
      <c r="M49" s="234">
        <v>0</v>
      </c>
      <c r="N49" s="241" t="s">
        <v>12</v>
      </c>
      <c r="O49" s="237" t="s">
        <v>169</v>
      </c>
      <c r="P49" s="234"/>
      <c r="Q49" s="235" t="s">
        <v>20</v>
      </c>
      <c r="R49" s="234"/>
      <c r="S49" s="238" t="s">
        <v>12</v>
      </c>
      <c r="T49" s="239" t="s">
        <v>163</v>
      </c>
      <c r="U49" s="234"/>
      <c r="V49" s="235" t="s">
        <v>20</v>
      </c>
      <c r="W49" s="234"/>
      <c r="X49" s="238" t="s">
        <v>12</v>
      </c>
      <c r="Y49" s="237" t="s">
        <v>170</v>
      </c>
      <c r="Z49" s="325">
        <f t="shared" si="0"/>
        <v>7</v>
      </c>
      <c r="AA49" s="326"/>
      <c r="AB49" s="327" t="s">
        <v>11</v>
      </c>
      <c r="AC49" s="328"/>
      <c r="AD49" s="432">
        <f t="shared" si="1"/>
        <v>3</v>
      </c>
      <c r="AE49" s="433"/>
      <c r="AF49" s="331" t="s">
        <v>11</v>
      </c>
      <c r="AG49" s="332"/>
      <c r="AH49" s="310"/>
      <c r="AI49" s="127">
        <f t="shared" si="2"/>
        <v>17</v>
      </c>
      <c r="AJ49" s="128">
        <f t="shared" si="3"/>
        <v>24</v>
      </c>
      <c r="AK49" s="128">
        <f t="shared" si="4"/>
        <v>0</v>
      </c>
      <c r="AL49" s="126">
        <f t="shared" si="5"/>
        <v>0</v>
      </c>
      <c r="AM49" s="129">
        <f t="shared" si="6"/>
        <v>0</v>
      </c>
    </row>
    <row r="50" spans="1:40" s="223" customFormat="1" ht="18" customHeight="1">
      <c r="A50" s="5"/>
      <c r="B50" s="4"/>
      <c r="C50" s="333" t="s">
        <v>192</v>
      </c>
      <c r="D50" s="334"/>
      <c r="E50" s="309" t="s">
        <v>193</v>
      </c>
      <c r="F50" s="234">
        <v>0</v>
      </c>
      <c r="G50" s="235" t="s">
        <v>20</v>
      </c>
      <c r="H50" s="234">
        <v>0</v>
      </c>
      <c r="I50" s="236" t="s">
        <v>12</v>
      </c>
      <c r="J50" s="237" t="s">
        <v>163</v>
      </c>
      <c r="K50" s="234">
        <v>10</v>
      </c>
      <c r="L50" s="240" t="s">
        <v>20</v>
      </c>
      <c r="M50" s="234">
        <v>0</v>
      </c>
      <c r="N50" s="241" t="s">
        <v>12</v>
      </c>
      <c r="O50" s="237" t="s">
        <v>169</v>
      </c>
      <c r="P50" s="234">
        <v>1</v>
      </c>
      <c r="Q50" s="235" t="s">
        <v>20</v>
      </c>
      <c r="R50" s="234">
        <v>0</v>
      </c>
      <c r="S50" s="238" t="s">
        <v>12</v>
      </c>
      <c r="T50" s="239" t="s">
        <v>163</v>
      </c>
      <c r="U50" s="234">
        <v>3</v>
      </c>
      <c r="V50" s="235" t="s">
        <v>20</v>
      </c>
      <c r="W50" s="234">
        <v>0</v>
      </c>
      <c r="X50" s="238" t="s">
        <v>12</v>
      </c>
      <c r="Y50" s="237" t="s">
        <v>170</v>
      </c>
      <c r="Z50" s="325">
        <f t="shared" si="0"/>
        <v>8</v>
      </c>
      <c r="AA50" s="326"/>
      <c r="AB50" s="327" t="s">
        <v>11</v>
      </c>
      <c r="AC50" s="328"/>
      <c r="AD50" s="432">
        <f t="shared" si="1"/>
        <v>3</v>
      </c>
      <c r="AE50" s="433"/>
      <c r="AF50" s="331" t="s">
        <v>11</v>
      </c>
      <c r="AG50" s="332"/>
      <c r="AH50" s="310"/>
      <c r="AI50" s="127">
        <f t="shared" si="2"/>
        <v>0</v>
      </c>
      <c r="AJ50" s="128">
        <f t="shared" si="3"/>
        <v>10</v>
      </c>
      <c r="AK50" s="128">
        <f t="shared" si="4"/>
        <v>1</v>
      </c>
      <c r="AL50" s="126">
        <f t="shared" si="5"/>
        <v>3</v>
      </c>
      <c r="AM50" s="129">
        <f t="shared" si="6"/>
        <v>2</v>
      </c>
      <c r="AN50" s="5"/>
    </row>
    <row r="51" spans="1:40" s="223" customFormat="1" ht="18" customHeight="1">
      <c r="A51" s="5"/>
      <c r="B51" s="4"/>
      <c r="C51" s="333" t="s">
        <v>194</v>
      </c>
      <c r="D51" s="334"/>
      <c r="E51" s="309" t="s">
        <v>149</v>
      </c>
      <c r="F51" s="234">
        <v>0</v>
      </c>
      <c r="G51" s="235" t="s">
        <v>20</v>
      </c>
      <c r="H51" s="234">
        <v>0</v>
      </c>
      <c r="I51" s="236" t="s">
        <v>12</v>
      </c>
      <c r="J51" s="237" t="s">
        <v>163</v>
      </c>
      <c r="K51" s="234">
        <v>9</v>
      </c>
      <c r="L51" s="235" t="s">
        <v>20</v>
      </c>
      <c r="M51" s="234">
        <v>0</v>
      </c>
      <c r="N51" s="236" t="s">
        <v>12</v>
      </c>
      <c r="O51" s="237" t="s">
        <v>169</v>
      </c>
      <c r="P51" s="234">
        <v>1</v>
      </c>
      <c r="Q51" s="235" t="s">
        <v>20</v>
      </c>
      <c r="R51" s="234">
        <v>0</v>
      </c>
      <c r="S51" s="238" t="s">
        <v>12</v>
      </c>
      <c r="T51" s="239" t="s">
        <v>163</v>
      </c>
      <c r="U51" s="234">
        <v>3</v>
      </c>
      <c r="V51" s="235" t="s">
        <v>20</v>
      </c>
      <c r="W51" s="234">
        <v>0</v>
      </c>
      <c r="X51" s="238" t="s">
        <v>12</v>
      </c>
      <c r="Y51" s="237" t="s">
        <v>170</v>
      </c>
      <c r="Z51" s="434">
        <f t="shared" si="0"/>
        <v>7</v>
      </c>
      <c r="AA51" s="435"/>
      <c r="AB51" s="327" t="s">
        <v>11</v>
      </c>
      <c r="AC51" s="328"/>
      <c r="AD51" s="432">
        <f t="shared" si="1"/>
        <v>2</v>
      </c>
      <c r="AE51" s="433"/>
      <c r="AF51" s="331" t="s">
        <v>11</v>
      </c>
      <c r="AG51" s="332"/>
      <c r="AH51" s="310"/>
      <c r="AI51" s="127">
        <f t="shared" si="2"/>
        <v>0</v>
      </c>
      <c r="AJ51" s="128">
        <f t="shared" si="3"/>
        <v>9</v>
      </c>
      <c r="AK51" s="128">
        <f t="shared" si="4"/>
        <v>1</v>
      </c>
      <c r="AL51" s="126">
        <f t="shared" si="5"/>
        <v>3</v>
      </c>
      <c r="AM51" s="129">
        <f t="shared" si="6"/>
        <v>2</v>
      </c>
      <c r="AN51" s="5"/>
    </row>
    <row r="52" spans="1:40" s="223" customFormat="1" ht="18" customHeight="1">
      <c r="A52" s="5"/>
      <c r="B52" s="4"/>
      <c r="C52" s="335"/>
      <c r="D52" s="336"/>
      <c r="E52" s="309"/>
      <c r="F52" s="234"/>
      <c r="G52" s="235" t="s">
        <v>20</v>
      </c>
      <c r="H52" s="234"/>
      <c r="I52" s="236" t="s">
        <v>12</v>
      </c>
      <c r="J52" s="237" t="s">
        <v>163</v>
      </c>
      <c r="K52" s="234"/>
      <c r="L52" s="235" t="s">
        <v>20</v>
      </c>
      <c r="M52" s="234"/>
      <c r="N52" s="236" t="s">
        <v>12</v>
      </c>
      <c r="O52" s="237" t="s">
        <v>169</v>
      </c>
      <c r="P52" s="234"/>
      <c r="Q52" s="235" t="s">
        <v>20</v>
      </c>
      <c r="R52" s="234"/>
      <c r="S52" s="238" t="s">
        <v>12</v>
      </c>
      <c r="T52" s="239" t="s">
        <v>163</v>
      </c>
      <c r="U52" s="234"/>
      <c r="V52" s="235" t="s">
        <v>20</v>
      </c>
      <c r="W52" s="234"/>
      <c r="X52" s="238" t="s">
        <v>12</v>
      </c>
      <c r="Y52" s="237" t="s">
        <v>170</v>
      </c>
      <c r="Z52" s="434">
        <f t="shared" si="0"/>
        <v>0</v>
      </c>
      <c r="AA52" s="435"/>
      <c r="AB52" s="327" t="s">
        <v>11</v>
      </c>
      <c r="AC52" s="328"/>
      <c r="AD52" s="432">
        <f t="shared" si="1"/>
        <v>0</v>
      </c>
      <c r="AE52" s="433"/>
      <c r="AF52" s="331" t="s">
        <v>11</v>
      </c>
      <c r="AG52" s="332"/>
      <c r="AH52" s="310"/>
      <c r="AI52" s="127">
        <f t="shared" si="2"/>
        <v>0</v>
      </c>
      <c r="AJ52" s="128">
        <f t="shared" si="3"/>
        <v>0</v>
      </c>
      <c r="AK52" s="128">
        <f t="shared" si="4"/>
        <v>0</v>
      </c>
      <c r="AL52" s="126">
        <f t="shared" si="5"/>
        <v>0</v>
      </c>
      <c r="AM52" s="129">
        <f t="shared" si="6"/>
        <v>0</v>
      </c>
      <c r="AN52" s="5"/>
    </row>
    <row r="53" spans="1:40" s="223" customFormat="1" ht="18" customHeight="1">
      <c r="A53" s="5"/>
      <c r="B53" s="4"/>
      <c r="C53" s="335"/>
      <c r="D53" s="336"/>
      <c r="E53" s="309"/>
      <c r="F53" s="234"/>
      <c r="G53" s="235" t="s">
        <v>20</v>
      </c>
      <c r="H53" s="234"/>
      <c r="I53" s="236" t="s">
        <v>12</v>
      </c>
      <c r="J53" s="237" t="s">
        <v>163</v>
      </c>
      <c r="K53" s="234"/>
      <c r="L53" s="235" t="s">
        <v>20</v>
      </c>
      <c r="M53" s="234"/>
      <c r="N53" s="236" t="s">
        <v>12</v>
      </c>
      <c r="O53" s="237" t="s">
        <v>169</v>
      </c>
      <c r="P53" s="234"/>
      <c r="Q53" s="235" t="s">
        <v>20</v>
      </c>
      <c r="R53" s="234"/>
      <c r="S53" s="238" t="s">
        <v>12</v>
      </c>
      <c r="T53" s="239" t="s">
        <v>163</v>
      </c>
      <c r="U53" s="234"/>
      <c r="V53" s="235" t="s">
        <v>20</v>
      </c>
      <c r="W53" s="234"/>
      <c r="X53" s="238" t="s">
        <v>12</v>
      </c>
      <c r="Y53" s="237" t="s">
        <v>170</v>
      </c>
      <c r="Z53" s="434">
        <f t="shared" si="0"/>
        <v>0</v>
      </c>
      <c r="AA53" s="435"/>
      <c r="AB53" s="327" t="s">
        <v>11</v>
      </c>
      <c r="AC53" s="328"/>
      <c r="AD53" s="432">
        <f t="shared" si="1"/>
        <v>0</v>
      </c>
      <c r="AE53" s="433"/>
      <c r="AF53" s="331" t="s">
        <v>11</v>
      </c>
      <c r="AG53" s="332"/>
      <c r="AH53" s="310"/>
      <c r="AI53" s="127">
        <f t="shared" si="2"/>
        <v>0</v>
      </c>
      <c r="AJ53" s="128">
        <f t="shared" si="3"/>
        <v>0</v>
      </c>
      <c r="AK53" s="128">
        <f t="shared" si="4"/>
        <v>0</v>
      </c>
      <c r="AL53" s="126">
        <f t="shared" si="5"/>
        <v>0</v>
      </c>
      <c r="AM53" s="129">
        <f t="shared" si="6"/>
        <v>0</v>
      </c>
      <c r="AN53" s="5"/>
    </row>
    <row r="54" spans="1:40" s="223" customFormat="1" ht="18" customHeight="1">
      <c r="A54" s="5"/>
      <c r="B54" s="4"/>
      <c r="C54" s="335"/>
      <c r="D54" s="336"/>
      <c r="E54" s="309"/>
      <c r="F54" s="234"/>
      <c r="G54" s="235" t="s">
        <v>20</v>
      </c>
      <c r="H54" s="234"/>
      <c r="I54" s="236" t="s">
        <v>12</v>
      </c>
      <c r="J54" s="237" t="s">
        <v>163</v>
      </c>
      <c r="K54" s="234"/>
      <c r="L54" s="235" t="s">
        <v>20</v>
      </c>
      <c r="M54" s="234"/>
      <c r="N54" s="236" t="s">
        <v>12</v>
      </c>
      <c r="O54" s="237" t="s">
        <v>169</v>
      </c>
      <c r="P54" s="234"/>
      <c r="Q54" s="235" t="s">
        <v>20</v>
      </c>
      <c r="R54" s="234"/>
      <c r="S54" s="238" t="s">
        <v>12</v>
      </c>
      <c r="T54" s="239" t="s">
        <v>163</v>
      </c>
      <c r="U54" s="234"/>
      <c r="V54" s="235" t="s">
        <v>20</v>
      </c>
      <c r="W54" s="234"/>
      <c r="X54" s="238" t="s">
        <v>12</v>
      </c>
      <c r="Y54" s="237" t="s">
        <v>170</v>
      </c>
      <c r="Z54" s="434">
        <f t="shared" si="0"/>
        <v>0</v>
      </c>
      <c r="AA54" s="435"/>
      <c r="AB54" s="327" t="s">
        <v>11</v>
      </c>
      <c r="AC54" s="328"/>
      <c r="AD54" s="432">
        <f t="shared" si="1"/>
        <v>0</v>
      </c>
      <c r="AE54" s="433"/>
      <c r="AF54" s="331" t="s">
        <v>11</v>
      </c>
      <c r="AG54" s="332"/>
      <c r="AH54" s="310"/>
      <c r="AI54" s="127">
        <f t="shared" si="2"/>
        <v>0</v>
      </c>
      <c r="AJ54" s="128">
        <f t="shared" si="3"/>
        <v>0</v>
      </c>
      <c r="AK54" s="128">
        <f t="shared" si="4"/>
        <v>0</v>
      </c>
      <c r="AL54" s="126">
        <f t="shared" si="5"/>
        <v>0</v>
      </c>
      <c r="AM54" s="129">
        <f t="shared" si="6"/>
        <v>0</v>
      </c>
      <c r="AN54" s="5"/>
    </row>
    <row r="55" spans="1:40" s="223" customFormat="1" ht="18" customHeight="1">
      <c r="A55" s="5"/>
      <c r="B55" s="4"/>
      <c r="C55" s="335"/>
      <c r="D55" s="336"/>
      <c r="E55" s="309"/>
      <c r="F55" s="234"/>
      <c r="G55" s="235" t="s">
        <v>20</v>
      </c>
      <c r="H55" s="234"/>
      <c r="I55" s="236" t="s">
        <v>12</v>
      </c>
      <c r="J55" s="237" t="s">
        <v>163</v>
      </c>
      <c r="K55" s="234"/>
      <c r="L55" s="235" t="s">
        <v>20</v>
      </c>
      <c r="M55" s="234"/>
      <c r="N55" s="236" t="s">
        <v>12</v>
      </c>
      <c r="O55" s="237" t="s">
        <v>169</v>
      </c>
      <c r="P55" s="234"/>
      <c r="Q55" s="235" t="s">
        <v>20</v>
      </c>
      <c r="R55" s="234"/>
      <c r="S55" s="238" t="s">
        <v>12</v>
      </c>
      <c r="T55" s="239" t="s">
        <v>163</v>
      </c>
      <c r="U55" s="234"/>
      <c r="V55" s="235" t="s">
        <v>20</v>
      </c>
      <c r="W55" s="234"/>
      <c r="X55" s="238" t="s">
        <v>12</v>
      </c>
      <c r="Y55" s="237" t="s">
        <v>170</v>
      </c>
      <c r="Z55" s="325">
        <f t="shared" si="0"/>
        <v>0</v>
      </c>
      <c r="AA55" s="326"/>
      <c r="AB55" s="327" t="s">
        <v>11</v>
      </c>
      <c r="AC55" s="328"/>
      <c r="AD55" s="432">
        <f t="shared" si="1"/>
        <v>0</v>
      </c>
      <c r="AE55" s="433"/>
      <c r="AF55" s="331" t="s">
        <v>11</v>
      </c>
      <c r="AG55" s="332"/>
      <c r="AH55" s="310"/>
      <c r="AI55" s="127">
        <f t="shared" si="2"/>
        <v>0</v>
      </c>
      <c r="AJ55" s="128">
        <f t="shared" si="3"/>
        <v>0</v>
      </c>
      <c r="AK55" s="128">
        <f t="shared" si="4"/>
        <v>0</v>
      </c>
      <c r="AL55" s="126">
        <f t="shared" si="5"/>
        <v>0</v>
      </c>
      <c r="AM55" s="129">
        <f t="shared" si="6"/>
        <v>0</v>
      </c>
      <c r="AN55" s="5"/>
    </row>
    <row r="56" spans="1:40" s="223" customFormat="1" ht="18" customHeight="1">
      <c r="A56" s="5"/>
      <c r="B56" s="4"/>
      <c r="C56" s="335"/>
      <c r="D56" s="336"/>
      <c r="E56" s="309"/>
      <c r="F56" s="234"/>
      <c r="G56" s="235" t="s">
        <v>20</v>
      </c>
      <c r="H56" s="234"/>
      <c r="I56" s="236" t="s">
        <v>12</v>
      </c>
      <c r="J56" s="237" t="s">
        <v>163</v>
      </c>
      <c r="K56" s="234"/>
      <c r="L56" s="235" t="s">
        <v>20</v>
      </c>
      <c r="M56" s="234"/>
      <c r="N56" s="236" t="s">
        <v>12</v>
      </c>
      <c r="O56" s="237" t="s">
        <v>169</v>
      </c>
      <c r="P56" s="234"/>
      <c r="Q56" s="235" t="s">
        <v>20</v>
      </c>
      <c r="R56" s="234"/>
      <c r="S56" s="238" t="s">
        <v>12</v>
      </c>
      <c r="T56" s="239" t="s">
        <v>163</v>
      </c>
      <c r="U56" s="234"/>
      <c r="V56" s="235" t="s">
        <v>20</v>
      </c>
      <c r="W56" s="234"/>
      <c r="X56" s="238" t="s">
        <v>12</v>
      </c>
      <c r="Y56" s="237" t="s">
        <v>170</v>
      </c>
      <c r="Z56" s="434">
        <f t="shared" si="0"/>
        <v>0</v>
      </c>
      <c r="AA56" s="435"/>
      <c r="AB56" s="327" t="s">
        <v>11</v>
      </c>
      <c r="AC56" s="328"/>
      <c r="AD56" s="432">
        <f t="shared" si="1"/>
        <v>0</v>
      </c>
      <c r="AE56" s="433"/>
      <c r="AF56" s="331" t="s">
        <v>11</v>
      </c>
      <c r="AG56" s="332"/>
      <c r="AH56" s="310"/>
      <c r="AI56" s="127">
        <f t="shared" si="2"/>
        <v>0</v>
      </c>
      <c r="AJ56" s="128">
        <f t="shared" si="3"/>
        <v>0</v>
      </c>
      <c r="AK56" s="128">
        <f t="shared" si="4"/>
        <v>0</v>
      </c>
      <c r="AL56" s="126">
        <f t="shared" si="5"/>
        <v>0</v>
      </c>
      <c r="AM56" s="129">
        <f t="shared" si="6"/>
        <v>0</v>
      </c>
      <c r="AN56" s="5"/>
    </row>
    <row r="57" spans="1:40" s="223" customFormat="1" ht="18" customHeight="1">
      <c r="A57" s="5"/>
      <c r="B57" s="4"/>
      <c r="C57" s="335"/>
      <c r="D57" s="336"/>
      <c r="E57" s="309"/>
      <c r="F57" s="234"/>
      <c r="G57" s="235" t="s">
        <v>20</v>
      </c>
      <c r="H57" s="234"/>
      <c r="I57" s="236" t="s">
        <v>12</v>
      </c>
      <c r="J57" s="237" t="s">
        <v>163</v>
      </c>
      <c r="K57" s="234"/>
      <c r="L57" s="235" t="s">
        <v>20</v>
      </c>
      <c r="M57" s="234"/>
      <c r="N57" s="236" t="s">
        <v>12</v>
      </c>
      <c r="O57" s="237" t="s">
        <v>169</v>
      </c>
      <c r="P57" s="234"/>
      <c r="Q57" s="235" t="s">
        <v>20</v>
      </c>
      <c r="R57" s="234"/>
      <c r="S57" s="238" t="s">
        <v>12</v>
      </c>
      <c r="T57" s="239" t="s">
        <v>163</v>
      </c>
      <c r="U57" s="234"/>
      <c r="V57" s="235" t="s">
        <v>20</v>
      </c>
      <c r="W57" s="234"/>
      <c r="X57" s="238" t="s">
        <v>12</v>
      </c>
      <c r="Y57" s="237" t="s">
        <v>170</v>
      </c>
      <c r="Z57" s="434">
        <f t="shared" si="0"/>
        <v>0</v>
      </c>
      <c r="AA57" s="435"/>
      <c r="AB57" s="327" t="s">
        <v>11</v>
      </c>
      <c r="AC57" s="328"/>
      <c r="AD57" s="432">
        <f t="shared" si="1"/>
        <v>0</v>
      </c>
      <c r="AE57" s="433"/>
      <c r="AF57" s="331" t="s">
        <v>11</v>
      </c>
      <c r="AG57" s="332"/>
      <c r="AH57" s="310"/>
      <c r="AI57" s="127">
        <f t="shared" si="2"/>
        <v>0</v>
      </c>
      <c r="AJ57" s="128">
        <f t="shared" si="3"/>
        <v>0</v>
      </c>
      <c r="AK57" s="128">
        <f t="shared" si="4"/>
        <v>0</v>
      </c>
      <c r="AL57" s="126">
        <f t="shared" si="5"/>
        <v>0</v>
      </c>
      <c r="AM57" s="129">
        <f t="shared" si="6"/>
        <v>0</v>
      </c>
      <c r="AN57" s="5"/>
    </row>
    <row r="58" spans="1:40" s="223" customFormat="1" ht="18" customHeight="1">
      <c r="A58" s="5"/>
      <c r="B58" s="4"/>
      <c r="C58" s="335"/>
      <c r="D58" s="336"/>
      <c r="E58" s="309"/>
      <c r="F58" s="234"/>
      <c r="G58" s="235" t="s">
        <v>20</v>
      </c>
      <c r="H58" s="234"/>
      <c r="I58" s="236" t="s">
        <v>12</v>
      </c>
      <c r="J58" s="237" t="s">
        <v>163</v>
      </c>
      <c r="K58" s="234"/>
      <c r="L58" s="235" t="s">
        <v>20</v>
      </c>
      <c r="M58" s="234"/>
      <c r="N58" s="236" t="s">
        <v>12</v>
      </c>
      <c r="O58" s="237" t="s">
        <v>169</v>
      </c>
      <c r="P58" s="234"/>
      <c r="Q58" s="235" t="s">
        <v>20</v>
      </c>
      <c r="R58" s="234"/>
      <c r="S58" s="238" t="s">
        <v>12</v>
      </c>
      <c r="T58" s="239" t="s">
        <v>163</v>
      </c>
      <c r="U58" s="234"/>
      <c r="V58" s="235" t="s">
        <v>20</v>
      </c>
      <c r="W58" s="234"/>
      <c r="X58" s="238" t="s">
        <v>12</v>
      </c>
      <c r="Y58" s="237" t="s">
        <v>170</v>
      </c>
      <c r="Z58" s="434">
        <f t="shared" si="0"/>
        <v>0</v>
      </c>
      <c r="AA58" s="435"/>
      <c r="AB58" s="327" t="s">
        <v>11</v>
      </c>
      <c r="AC58" s="328"/>
      <c r="AD58" s="432">
        <f t="shared" si="1"/>
        <v>0</v>
      </c>
      <c r="AE58" s="433"/>
      <c r="AF58" s="331" t="s">
        <v>11</v>
      </c>
      <c r="AG58" s="332"/>
      <c r="AH58" s="310"/>
      <c r="AI58" s="127">
        <f t="shared" si="2"/>
        <v>0</v>
      </c>
      <c r="AJ58" s="128">
        <f t="shared" si="3"/>
        <v>0</v>
      </c>
      <c r="AK58" s="128">
        <f t="shared" si="4"/>
        <v>0</v>
      </c>
      <c r="AL58" s="126">
        <f t="shared" si="5"/>
        <v>0</v>
      </c>
      <c r="AM58" s="129">
        <f t="shared" si="6"/>
        <v>0</v>
      </c>
      <c r="AN58" s="5"/>
    </row>
    <row r="59" spans="1:40" s="223" customFormat="1" ht="18" customHeight="1">
      <c r="A59" s="5"/>
      <c r="B59" s="4"/>
      <c r="C59" s="335"/>
      <c r="D59" s="336"/>
      <c r="E59" s="309"/>
      <c r="F59" s="234"/>
      <c r="G59" s="235" t="s">
        <v>20</v>
      </c>
      <c r="H59" s="234"/>
      <c r="I59" s="236" t="s">
        <v>12</v>
      </c>
      <c r="J59" s="237" t="s">
        <v>163</v>
      </c>
      <c r="K59" s="234"/>
      <c r="L59" s="235" t="s">
        <v>20</v>
      </c>
      <c r="M59" s="234"/>
      <c r="N59" s="236" t="s">
        <v>12</v>
      </c>
      <c r="O59" s="237" t="s">
        <v>169</v>
      </c>
      <c r="P59" s="234"/>
      <c r="Q59" s="235" t="s">
        <v>20</v>
      </c>
      <c r="R59" s="234"/>
      <c r="S59" s="238" t="s">
        <v>12</v>
      </c>
      <c r="T59" s="239" t="s">
        <v>163</v>
      </c>
      <c r="U59" s="234"/>
      <c r="V59" s="235" t="s">
        <v>20</v>
      </c>
      <c r="W59" s="234"/>
      <c r="X59" s="238" t="s">
        <v>12</v>
      </c>
      <c r="Y59" s="237" t="s">
        <v>170</v>
      </c>
      <c r="Z59" s="434">
        <f t="shared" si="0"/>
        <v>0</v>
      </c>
      <c r="AA59" s="435"/>
      <c r="AB59" s="327" t="s">
        <v>11</v>
      </c>
      <c r="AC59" s="328"/>
      <c r="AD59" s="432">
        <f t="shared" si="1"/>
        <v>0</v>
      </c>
      <c r="AE59" s="433"/>
      <c r="AF59" s="331" t="s">
        <v>11</v>
      </c>
      <c r="AG59" s="332"/>
      <c r="AH59" s="310"/>
      <c r="AI59" s="127">
        <f t="shared" si="2"/>
        <v>0</v>
      </c>
      <c r="AJ59" s="128">
        <f t="shared" si="3"/>
        <v>0</v>
      </c>
      <c r="AK59" s="128">
        <f t="shared" si="4"/>
        <v>0</v>
      </c>
      <c r="AL59" s="126">
        <f t="shared" si="5"/>
        <v>0</v>
      </c>
      <c r="AM59" s="129">
        <f t="shared" si="6"/>
        <v>0</v>
      </c>
      <c r="AN59" s="5"/>
    </row>
    <row r="60" spans="1:40" s="223" customFormat="1" ht="18" customHeight="1">
      <c r="A60" s="5"/>
      <c r="B60" s="4"/>
      <c r="C60" s="335"/>
      <c r="D60" s="336"/>
      <c r="E60" s="309"/>
      <c r="F60" s="234"/>
      <c r="G60" s="235" t="s">
        <v>20</v>
      </c>
      <c r="H60" s="234"/>
      <c r="I60" s="236" t="s">
        <v>12</v>
      </c>
      <c r="J60" s="237" t="s">
        <v>163</v>
      </c>
      <c r="K60" s="234"/>
      <c r="L60" s="235" t="s">
        <v>20</v>
      </c>
      <c r="M60" s="234"/>
      <c r="N60" s="236" t="s">
        <v>12</v>
      </c>
      <c r="O60" s="237" t="s">
        <v>169</v>
      </c>
      <c r="P60" s="234"/>
      <c r="Q60" s="235" t="s">
        <v>20</v>
      </c>
      <c r="R60" s="234"/>
      <c r="S60" s="238" t="s">
        <v>12</v>
      </c>
      <c r="T60" s="239" t="s">
        <v>163</v>
      </c>
      <c r="U60" s="234"/>
      <c r="V60" s="235" t="s">
        <v>20</v>
      </c>
      <c r="W60" s="234"/>
      <c r="X60" s="238" t="s">
        <v>12</v>
      </c>
      <c r="Y60" s="237" t="s">
        <v>170</v>
      </c>
      <c r="Z60" s="434">
        <f t="shared" si="0"/>
        <v>0</v>
      </c>
      <c r="AA60" s="435"/>
      <c r="AB60" s="327" t="s">
        <v>11</v>
      </c>
      <c r="AC60" s="328"/>
      <c r="AD60" s="432">
        <f t="shared" si="1"/>
        <v>0</v>
      </c>
      <c r="AE60" s="433"/>
      <c r="AF60" s="331" t="s">
        <v>11</v>
      </c>
      <c r="AG60" s="332"/>
      <c r="AH60" s="310"/>
      <c r="AI60" s="127">
        <f t="shared" si="2"/>
        <v>0</v>
      </c>
      <c r="AJ60" s="128">
        <f t="shared" si="3"/>
        <v>0</v>
      </c>
      <c r="AK60" s="128">
        <f t="shared" si="4"/>
        <v>0</v>
      </c>
      <c r="AL60" s="126">
        <f t="shared" si="5"/>
        <v>0</v>
      </c>
      <c r="AM60" s="129">
        <f t="shared" si="6"/>
        <v>0</v>
      </c>
      <c r="AN60" s="5"/>
    </row>
    <row r="61" spans="1:40" s="223" customFormat="1" ht="18" customHeight="1">
      <c r="A61" s="5"/>
      <c r="B61" s="4"/>
      <c r="C61" s="335"/>
      <c r="D61" s="336"/>
      <c r="E61" s="309"/>
      <c r="F61" s="234"/>
      <c r="G61" s="235" t="s">
        <v>20</v>
      </c>
      <c r="H61" s="234"/>
      <c r="I61" s="236" t="s">
        <v>12</v>
      </c>
      <c r="J61" s="237" t="s">
        <v>163</v>
      </c>
      <c r="K61" s="234"/>
      <c r="L61" s="235" t="s">
        <v>20</v>
      </c>
      <c r="M61" s="234"/>
      <c r="N61" s="236" t="s">
        <v>12</v>
      </c>
      <c r="O61" s="237" t="s">
        <v>169</v>
      </c>
      <c r="P61" s="234"/>
      <c r="Q61" s="235" t="s">
        <v>20</v>
      </c>
      <c r="R61" s="234"/>
      <c r="S61" s="238" t="s">
        <v>12</v>
      </c>
      <c r="T61" s="239" t="s">
        <v>163</v>
      </c>
      <c r="U61" s="234"/>
      <c r="V61" s="235" t="s">
        <v>20</v>
      </c>
      <c r="W61" s="234"/>
      <c r="X61" s="238" t="s">
        <v>12</v>
      </c>
      <c r="Y61" s="237" t="s">
        <v>170</v>
      </c>
      <c r="Z61" s="325">
        <f t="shared" si="0"/>
        <v>0</v>
      </c>
      <c r="AA61" s="326"/>
      <c r="AB61" s="327" t="s">
        <v>11</v>
      </c>
      <c r="AC61" s="328"/>
      <c r="AD61" s="432">
        <f t="shared" si="1"/>
        <v>0</v>
      </c>
      <c r="AE61" s="433"/>
      <c r="AF61" s="331" t="s">
        <v>11</v>
      </c>
      <c r="AG61" s="332"/>
      <c r="AH61" s="310"/>
      <c r="AI61" s="127">
        <f t="shared" si="2"/>
        <v>0</v>
      </c>
      <c r="AJ61" s="128">
        <f t="shared" si="3"/>
        <v>0</v>
      </c>
      <c r="AK61" s="128">
        <f t="shared" si="4"/>
        <v>0</v>
      </c>
      <c r="AL61" s="126">
        <f t="shared" si="5"/>
        <v>0</v>
      </c>
      <c r="AM61" s="129">
        <f t="shared" si="6"/>
        <v>0</v>
      </c>
      <c r="AN61" s="5"/>
    </row>
    <row r="62" spans="1:40" s="223" customFormat="1" ht="18" customHeight="1">
      <c r="A62" s="5"/>
      <c r="B62" s="4"/>
      <c r="C62" s="335"/>
      <c r="D62" s="336"/>
      <c r="E62" s="309"/>
      <c r="F62" s="234"/>
      <c r="G62" s="235" t="s">
        <v>20</v>
      </c>
      <c r="H62" s="234"/>
      <c r="I62" s="236" t="s">
        <v>12</v>
      </c>
      <c r="J62" s="237" t="s">
        <v>163</v>
      </c>
      <c r="K62" s="234"/>
      <c r="L62" s="240" t="s">
        <v>20</v>
      </c>
      <c r="M62" s="234"/>
      <c r="N62" s="241" t="s">
        <v>12</v>
      </c>
      <c r="O62" s="237" t="s">
        <v>169</v>
      </c>
      <c r="P62" s="234"/>
      <c r="Q62" s="235" t="s">
        <v>20</v>
      </c>
      <c r="R62" s="234"/>
      <c r="S62" s="238" t="s">
        <v>12</v>
      </c>
      <c r="T62" s="239" t="s">
        <v>163</v>
      </c>
      <c r="U62" s="234"/>
      <c r="V62" s="235" t="s">
        <v>20</v>
      </c>
      <c r="W62" s="234"/>
      <c r="X62" s="238" t="s">
        <v>12</v>
      </c>
      <c r="Y62" s="237" t="s">
        <v>170</v>
      </c>
      <c r="Z62" s="325">
        <f t="shared" si="0"/>
        <v>0</v>
      </c>
      <c r="AA62" s="326"/>
      <c r="AB62" s="327" t="s">
        <v>11</v>
      </c>
      <c r="AC62" s="328"/>
      <c r="AD62" s="432">
        <f t="shared" si="1"/>
        <v>0</v>
      </c>
      <c r="AE62" s="433"/>
      <c r="AF62" s="331" t="s">
        <v>11</v>
      </c>
      <c r="AG62" s="332"/>
      <c r="AH62" s="310"/>
      <c r="AI62" s="127">
        <f t="shared" si="2"/>
        <v>0</v>
      </c>
      <c r="AJ62" s="128">
        <f t="shared" si="3"/>
        <v>0</v>
      </c>
      <c r="AK62" s="128">
        <f t="shared" si="4"/>
        <v>0</v>
      </c>
      <c r="AL62" s="126">
        <f t="shared" si="5"/>
        <v>0</v>
      </c>
      <c r="AM62" s="129">
        <f t="shared" si="6"/>
        <v>0</v>
      </c>
      <c r="AN62" s="5"/>
    </row>
    <row r="63" spans="1:40" s="223" customFormat="1" ht="18" customHeight="1">
      <c r="A63" s="5"/>
      <c r="B63" s="4"/>
      <c r="C63" s="333"/>
      <c r="D63" s="334"/>
      <c r="E63" s="309"/>
      <c r="F63" s="234"/>
      <c r="G63" s="235" t="s">
        <v>20</v>
      </c>
      <c r="H63" s="234"/>
      <c r="I63" s="236" t="s">
        <v>12</v>
      </c>
      <c r="J63" s="237" t="s">
        <v>163</v>
      </c>
      <c r="K63" s="234"/>
      <c r="L63" s="240" t="s">
        <v>20</v>
      </c>
      <c r="M63" s="234"/>
      <c r="N63" s="241" t="s">
        <v>12</v>
      </c>
      <c r="O63" s="237" t="s">
        <v>169</v>
      </c>
      <c r="P63" s="234"/>
      <c r="Q63" s="235" t="s">
        <v>20</v>
      </c>
      <c r="R63" s="234"/>
      <c r="S63" s="238" t="s">
        <v>12</v>
      </c>
      <c r="T63" s="239" t="s">
        <v>163</v>
      </c>
      <c r="U63" s="234"/>
      <c r="V63" s="235" t="s">
        <v>20</v>
      </c>
      <c r="W63" s="234"/>
      <c r="X63" s="238" t="s">
        <v>12</v>
      </c>
      <c r="Y63" s="237" t="s">
        <v>170</v>
      </c>
      <c r="Z63" s="325">
        <f t="shared" si="0"/>
        <v>0</v>
      </c>
      <c r="AA63" s="326"/>
      <c r="AB63" s="327" t="s">
        <v>11</v>
      </c>
      <c r="AC63" s="328"/>
      <c r="AD63" s="432">
        <f t="shared" si="1"/>
        <v>0</v>
      </c>
      <c r="AE63" s="433"/>
      <c r="AF63" s="331" t="s">
        <v>11</v>
      </c>
      <c r="AG63" s="332"/>
      <c r="AH63" s="310"/>
      <c r="AI63" s="127">
        <f t="shared" si="2"/>
        <v>0</v>
      </c>
      <c r="AJ63" s="128">
        <f t="shared" si="3"/>
        <v>0</v>
      </c>
      <c r="AK63" s="128">
        <f t="shared" si="4"/>
        <v>0</v>
      </c>
      <c r="AL63" s="126">
        <f t="shared" si="5"/>
        <v>0</v>
      </c>
      <c r="AM63" s="129">
        <f t="shared" si="6"/>
        <v>0</v>
      </c>
      <c r="AN63" s="5"/>
    </row>
    <row r="64" spans="1:40" s="223" customFormat="1" ht="18" customHeight="1">
      <c r="A64" s="5"/>
      <c r="B64" s="4"/>
      <c r="C64" s="333"/>
      <c r="D64" s="334"/>
      <c r="E64" s="309"/>
      <c r="F64" s="234"/>
      <c r="G64" s="235" t="s">
        <v>20</v>
      </c>
      <c r="H64" s="234"/>
      <c r="I64" s="236" t="s">
        <v>12</v>
      </c>
      <c r="J64" s="237" t="s">
        <v>163</v>
      </c>
      <c r="K64" s="234"/>
      <c r="L64" s="235" t="s">
        <v>20</v>
      </c>
      <c r="M64" s="234"/>
      <c r="N64" s="236" t="s">
        <v>12</v>
      </c>
      <c r="O64" s="237" t="s">
        <v>169</v>
      </c>
      <c r="P64" s="234"/>
      <c r="Q64" s="235" t="s">
        <v>20</v>
      </c>
      <c r="R64" s="234"/>
      <c r="S64" s="238" t="s">
        <v>12</v>
      </c>
      <c r="T64" s="239" t="s">
        <v>163</v>
      </c>
      <c r="U64" s="234"/>
      <c r="V64" s="235" t="s">
        <v>20</v>
      </c>
      <c r="W64" s="234"/>
      <c r="X64" s="238" t="s">
        <v>12</v>
      </c>
      <c r="Y64" s="237" t="s">
        <v>170</v>
      </c>
      <c r="Z64" s="434">
        <f t="shared" si="0"/>
        <v>0</v>
      </c>
      <c r="AA64" s="435"/>
      <c r="AB64" s="327" t="s">
        <v>11</v>
      </c>
      <c r="AC64" s="328"/>
      <c r="AD64" s="432">
        <f t="shared" si="1"/>
        <v>0</v>
      </c>
      <c r="AE64" s="433"/>
      <c r="AF64" s="331" t="s">
        <v>11</v>
      </c>
      <c r="AG64" s="332"/>
      <c r="AH64" s="310"/>
      <c r="AI64" s="127">
        <f t="shared" si="2"/>
        <v>0</v>
      </c>
      <c r="AJ64" s="128">
        <f t="shared" si="3"/>
        <v>0</v>
      </c>
      <c r="AK64" s="128">
        <f t="shared" si="4"/>
        <v>0</v>
      </c>
      <c r="AL64" s="126">
        <f t="shared" si="5"/>
        <v>0</v>
      </c>
      <c r="AM64" s="129">
        <f t="shared" si="6"/>
        <v>0</v>
      </c>
      <c r="AN64" s="5"/>
    </row>
    <row r="65" spans="1:40" s="223" customFormat="1" ht="18" customHeight="1" thickBot="1">
      <c r="A65" s="5"/>
      <c r="B65" s="4"/>
      <c r="C65" s="377"/>
      <c r="D65" s="378"/>
      <c r="E65" s="311"/>
      <c r="F65" s="242"/>
      <c r="G65" s="243" t="s">
        <v>20</v>
      </c>
      <c r="H65" s="242"/>
      <c r="I65" s="244" t="s">
        <v>12</v>
      </c>
      <c r="J65" s="245" t="s">
        <v>163</v>
      </c>
      <c r="K65" s="242"/>
      <c r="L65" s="243" t="s">
        <v>20</v>
      </c>
      <c r="M65" s="242"/>
      <c r="N65" s="244" t="s">
        <v>12</v>
      </c>
      <c r="O65" s="245" t="s">
        <v>169</v>
      </c>
      <c r="P65" s="242"/>
      <c r="Q65" s="243" t="s">
        <v>20</v>
      </c>
      <c r="R65" s="242"/>
      <c r="S65" s="246" t="s">
        <v>12</v>
      </c>
      <c r="T65" s="247" t="s">
        <v>163</v>
      </c>
      <c r="U65" s="242"/>
      <c r="V65" s="243" t="s">
        <v>20</v>
      </c>
      <c r="W65" s="242"/>
      <c r="X65" s="246" t="s">
        <v>12</v>
      </c>
      <c r="Y65" s="245" t="s">
        <v>170</v>
      </c>
      <c r="Z65" s="438">
        <f t="shared" si="0"/>
        <v>0</v>
      </c>
      <c r="AA65" s="439"/>
      <c r="AB65" s="381" t="s">
        <v>11</v>
      </c>
      <c r="AC65" s="382"/>
      <c r="AD65" s="430">
        <f t="shared" si="1"/>
        <v>0</v>
      </c>
      <c r="AE65" s="431"/>
      <c r="AF65" s="379" t="s">
        <v>11</v>
      </c>
      <c r="AG65" s="380"/>
      <c r="AH65" s="310"/>
      <c r="AI65" s="127">
        <f t="shared" si="2"/>
        <v>0</v>
      </c>
      <c r="AJ65" s="128">
        <f t="shared" si="3"/>
        <v>0</v>
      </c>
      <c r="AK65" s="128">
        <f t="shared" si="4"/>
        <v>0</v>
      </c>
      <c r="AL65" s="126">
        <f t="shared" si="5"/>
        <v>0</v>
      </c>
      <c r="AM65" s="129">
        <f t="shared" si="6"/>
        <v>0</v>
      </c>
      <c r="AN65" s="5"/>
    </row>
    <row r="66" spans="1:41" s="12" customFormat="1" ht="18" customHeight="1">
      <c r="A66" s="11"/>
      <c r="B66" s="13"/>
      <c r="C66" s="21"/>
      <c r="D66" s="21"/>
      <c r="E66" s="11"/>
      <c r="F66" s="31"/>
      <c r="G66" s="31"/>
      <c r="H66" s="31"/>
      <c r="I66" s="31"/>
      <c r="J66" s="24"/>
      <c r="K66" s="24"/>
      <c r="L66" s="24"/>
      <c r="M66" s="24"/>
      <c r="N66" s="24"/>
      <c r="O66" s="24"/>
      <c r="P66" s="24"/>
      <c r="Q66" s="24"/>
      <c r="R66" s="24"/>
      <c r="S66" s="24"/>
      <c r="T66" s="31"/>
      <c r="U66" s="24"/>
      <c r="V66" s="24"/>
      <c r="W66" s="24"/>
      <c r="X66" s="24"/>
      <c r="Y66" s="24"/>
      <c r="Z66" s="11"/>
      <c r="AA66" s="29"/>
      <c r="AB66" s="30"/>
      <c r="AC66" s="29"/>
      <c r="AD66" s="11"/>
      <c r="AE66" s="11"/>
      <c r="AF66" s="11"/>
      <c r="AG66" s="11"/>
      <c r="AH66" s="11"/>
      <c r="AI66" s="11"/>
      <c r="AJ66" s="11"/>
      <c r="AK66" s="11"/>
      <c r="AL66" s="20"/>
      <c r="AM66" s="21"/>
      <c r="AN66" s="22"/>
      <c r="AO66" s="11"/>
    </row>
    <row r="67" spans="1:37" s="12" customFormat="1" ht="11.25" customHeight="1">
      <c r="A67" s="11"/>
      <c r="B67" s="13"/>
      <c r="C67" s="11"/>
      <c r="D67" s="13"/>
      <c r="E67" s="11"/>
      <c r="F67" s="11"/>
      <c r="G67" s="11"/>
      <c r="H67" s="13"/>
      <c r="I67" s="11"/>
      <c r="J67" s="11"/>
      <c r="K67" s="11"/>
      <c r="L67" s="11"/>
      <c r="M67" s="11"/>
      <c r="N67" s="11"/>
      <c r="O67" s="11"/>
      <c r="P67" s="11"/>
      <c r="Q67" s="11"/>
      <c r="T67" s="11"/>
      <c r="U67" s="11"/>
      <c r="V67" s="11"/>
      <c r="W67" s="11"/>
      <c r="X67" s="11"/>
      <c r="Y67" s="11"/>
      <c r="Z67" s="11"/>
      <c r="AA67" s="11"/>
      <c r="AB67" s="11"/>
      <c r="AC67" s="11"/>
      <c r="AD67" s="11"/>
      <c r="AE67" s="11"/>
      <c r="AF67" s="11"/>
      <c r="AG67" s="11"/>
      <c r="AH67" s="11"/>
      <c r="AI67" s="11"/>
      <c r="AJ67" s="11"/>
      <c r="AK67" s="11"/>
    </row>
    <row r="68" spans="1:37" s="27" customFormat="1" ht="19.5" customHeight="1">
      <c r="A68" s="14"/>
      <c r="B68" s="8"/>
      <c r="C68" s="14"/>
      <c r="D68" s="13"/>
      <c r="E68" s="14"/>
      <c r="F68" s="14"/>
      <c r="G68" s="14"/>
      <c r="H68" s="13"/>
      <c r="I68" s="14"/>
      <c r="J68" s="14"/>
      <c r="K68" s="14"/>
      <c r="L68" s="14"/>
      <c r="M68" s="14"/>
      <c r="N68" s="14"/>
      <c r="O68" s="14"/>
      <c r="P68" s="14"/>
      <c r="Q68" s="14"/>
      <c r="T68" s="14"/>
      <c r="U68" s="14"/>
      <c r="V68" s="14"/>
      <c r="W68" s="14"/>
      <c r="X68" s="14"/>
      <c r="Y68" s="14"/>
      <c r="Z68" s="14"/>
      <c r="AA68" s="14"/>
      <c r="AB68" s="14"/>
      <c r="AC68" s="14"/>
      <c r="AD68" s="14"/>
      <c r="AE68" s="14"/>
      <c r="AF68" s="14"/>
      <c r="AG68" s="14"/>
      <c r="AH68" s="14"/>
      <c r="AI68" s="14"/>
      <c r="AJ68" s="14"/>
      <c r="AK68" s="14"/>
    </row>
    <row r="69" spans="2:37" s="28" customFormat="1" ht="39.75" customHeight="1">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row>
    <row r="70" spans="1:37" s="9" customFormat="1" ht="19.5" customHeight="1">
      <c r="A70" s="8"/>
      <c r="B70" s="8"/>
      <c r="C70" s="8"/>
      <c r="D70" s="8"/>
      <c r="E70" s="8"/>
      <c r="F70" s="8"/>
      <c r="H70" s="8"/>
      <c r="L70" s="8"/>
      <c r="M70" s="8"/>
      <c r="N70" s="4"/>
      <c r="O70" s="8"/>
      <c r="P70" s="8"/>
      <c r="Q70" s="8"/>
      <c r="R70" s="8"/>
      <c r="S70" s="8"/>
      <c r="T70" s="8"/>
      <c r="U70" s="8"/>
      <c r="V70" s="8"/>
      <c r="W70" s="8"/>
      <c r="X70" s="8"/>
      <c r="Y70" s="8"/>
      <c r="Z70" s="8"/>
      <c r="AA70" s="8"/>
      <c r="AB70" s="8"/>
      <c r="AC70" s="8"/>
      <c r="AD70" s="8"/>
      <c r="AE70" s="8"/>
      <c r="AF70" s="8"/>
      <c r="AG70" s="8"/>
      <c r="AH70" s="8"/>
      <c r="AI70" s="8"/>
      <c r="AJ70" s="8"/>
      <c r="AK70" s="8"/>
    </row>
    <row r="71" s="37" customFormat="1" ht="19.5" customHeight="1"/>
    <row r="72" s="37" customFormat="1" ht="19.5" customHeight="1"/>
    <row r="73" s="74" customFormat="1" ht="19.5" customHeight="1"/>
    <row r="74" s="37" customFormat="1" ht="19.5" customHeight="1"/>
    <row r="75" spans="1:37" s="9" customFormat="1" ht="19.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row>
    <row r="76" ht="19.5" customHeight="1">
      <c r="B76" s="9"/>
    </row>
    <row r="77" ht="15" customHeight="1"/>
  </sheetData>
  <sheetProtection password="CC09" sheet="1" objects="1" scenarios="1"/>
  <protectedRanges>
    <protectedRange sqref="L3 N3 E5 B9:AJ28 U32:V33 Y32:Z33 R35 P35 H35 F35 C38:F65 H38:H65 K38:K65 M38:M65 P38:P65 R38:R65 U38:U65 W38:W65" name="範囲1"/>
  </protectedRanges>
  <mergeCells count="164">
    <mergeCell ref="AB47:AC47"/>
    <mergeCell ref="AD47:AE47"/>
    <mergeCell ref="Z45:AA45"/>
    <mergeCell ref="AB45:AC45"/>
    <mergeCell ref="AD45:AE45"/>
    <mergeCell ref="AF49:AG49"/>
    <mergeCell ref="Z48:AA48"/>
    <mergeCell ref="AB48:AC48"/>
    <mergeCell ref="AD48:AE48"/>
    <mergeCell ref="AF48:AG48"/>
    <mergeCell ref="B5:D5"/>
    <mergeCell ref="Z49:AA49"/>
    <mergeCell ref="AB49:AC49"/>
    <mergeCell ref="AD49:AE49"/>
    <mergeCell ref="Z47:AA47"/>
    <mergeCell ref="AF45:AG45"/>
    <mergeCell ref="Z44:AA44"/>
    <mergeCell ref="AB44:AC44"/>
    <mergeCell ref="AD44:AE44"/>
    <mergeCell ref="AF44:AG44"/>
    <mergeCell ref="AF47:AG47"/>
    <mergeCell ref="Z46:AA46"/>
    <mergeCell ref="AB46:AC46"/>
    <mergeCell ref="AD46:AE46"/>
    <mergeCell ref="AF46:AG46"/>
    <mergeCell ref="Z42:AA42"/>
    <mergeCell ref="AB42:AC42"/>
    <mergeCell ref="AD42:AE42"/>
    <mergeCell ref="AF42:AG42"/>
    <mergeCell ref="Z43:AA43"/>
    <mergeCell ref="AB43:AC43"/>
    <mergeCell ref="AD43:AE43"/>
    <mergeCell ref="AF43:AG43"/>
    <mergeCell ref="Z40:AA40"/>
    <mergeCell ref="AB40:AC40"/>
    <mergeCell ref="AD40:AE40"/>
    <mergeCell ref="AF40:AG40"/>
    <mergeCell ref="Z41:AA41"/>
    <mergeCell ref="AB41:AC41"/>
    <mergeCell ref="AD41:AE41"/>
    <mergeCell ref="AF41:AG41"/>
    <mergeCell ref="Z38:AA38"/>
    <mergeCell ref="AB38:AC38"/>
    <mergeCell ref="AD38:AE38"/>
    <mergeCell ref="AF38:AG38"/>
    <mergeCell ref="Z39:AA39"/>
    <mergeCell ref="AB39:AC39"/>
    <mergeCell ref="AD39:AE39"/>
    <mergeCell ref="AF39:AG39"/>
    <mergeCell ref="C44:D44"/>
    <mergeCell ref="C45:D45"/>
    <mergeCell ref="C46:D46"/>
    <mergeCell ref="C47:D47"/>
    <mergeCell ref="C48:D48"/>
    <mergeCell ref="C49:D49"/>
    <mergeCell ref="C38:D38"/>
    <mergeCell ref="C39:D39"/>
    <mergeCell ref="C40:D40"/>
    <mergeCell ref="C41:D41"/>
    <mergeCell ref="C42:D42"/>
    <mergeCell ref="C43:D43"/>
    <mergeCell ref="C52:D52"/>
    <mergeCell ref="Z52:AA52"/>
    <mergeCell ref="AF54:AG54"/>
    <mergeCell ref="C55:D55"/>
    <mergeCell ref="Z55:AA55"/>
    <mergeCell ref="AB55:AC55"/>
    <mergeCell ref="AF55:AG55"/>
    <mergeCell ref="AD54:AE54"/>
    <mergeCell ref="AD55:AE55"/>
    <mergeCell ref="C54:D54"/>
    <mergeCell ref="Z51:AA51"/>
    <mergeCell ref="AB51:AC51"/>
    <mergeCell ref="AF51:AG51"/>
    <mergeCell ref="AF52:AG52"/>
    <mergeCell ref="AD52:AE52"/>
    <mergeCell ref="C53:D53"/>
    <mergeCell ref="Z53:AA53"/>
    <mergeCell ref="AB53:AC53"/>
    <mergeCell ref="AF53:AG53"/>
    <mergeCell ref="AD53:AE53"/>
    <mergeCell ref="AD50:AE50"/>
    <mergeCell ref="AD51:AE51"/>
    <mergeCell ref="C50:D50"/>
    <mergeCell ref="Z62:AA62"/>
    <mergeCell ref="AD57:AE57"/>
    <mergeCell ref="AD56:AE56"/>
    <mergeCell ref="Z50:AA50"/>
    <mergeCell ref="AB50:AC50"/>
    <mergeCell ref="AD58:AE58"/>
    <mergeCell ref="C51:D51"/>
    <mergeCell ref="Z56:AA56"/>
    <mergeCell ref="Z57:AA57"/>
    <mergeCell ref="AB52:AC52"/>
    <mergeCell ref="Z58:AA58"/>
    <mergeCell ref="Z54:AA54"/>
    <mergeCell ref="AB54:AC54"/>
    <mergeCell ref="AB65:AC65"/>
    <mergeCell ref="AF56:AG56"/>
    <mergeCell ref="AF57:AG57"/>
    <mergeCell ref="AF58:AG58"/>
    <mergeCell ref="AF59:AG59"/>
    <mergeCell ref="AD59:AE59"/>
    <mergeCell ref="AD60:AE60"/>
    <mergeCell ref="AD61:AE61"/>
    <mergeCell ref="AD62:AE62"/>
    <mergeCell ref="AF60:AG60"/>
    <mergeCell ref="Z65:AA65"/>
    <mergeCell ref="Z64:AA64"/>
    <mergeCell ref="AB56:AC56"/>
    <mergeCell ref="AB57:AC57"/>
    <mergeCell ref="AB58:AC58"/>
    <mergeCell ref="AB59:AC59"/>
    <mergeCell ref="AB60:AC60"/>
    <mergeCell ref="AB61:AC61"/>
    <mergeCell ref="AB62:AC62"/>
    <mergeCell ref="AB63:AC63"/>
    <mergeCell ref="AK7:AK8"/>
    <mergeCell ref="U33:V33"/>
    <mergeCell ref="Y33:Z33"/>
    <mergeCell ref="AD37:AG37"/>
    <mergeCell ref="C7:C8"/>
    <mergeCell ref="S32:T32"/>
    <mergeCell ref="C37:D37"/>
    <mergeCell ref="B35:D35"/>
    <mergeCell ref="J35:K35"/>
    <mergeCell ref="L35:O35"/>
    <mergeCell ref="AF50:AG50"/>
    <mergeCell ref="D4:E4"/>
    <mergeCell ref="C63:D63"/>
    <mergeCell ref="C62:D62"/>
    <mergeCell ref="C57:D57"/>
    <mergeCell ref="C56:D56"/>
    <mergeCell ref="S33:T33"/>
    <mergeCell ref="U32:V32"/>
    <mergeCell ref="Y32:Z32"/>
    <mergeCell ref="AF61:AG61"/>
    <mergeCell ref="AB64:AC64"/>
    <mergeCell ref="C64:D64"/>
    <mergeCell ref="C58:D58"/>
    <mergeCell ref="C61:D61"/>
    <mergeCell ref="C60:D60"/>
    <mergeCell ref="C59:D59"/>
    <mergeCell ref="Z63:AA63"/>
    <mergeCell ref="Z59:AA59"/>
    <mergeCell ref="Z60:AA60"/>
    <mergeCell ref="Z61:AA61"/>
    <mergeCell ref="AF62:AG62"/>
    <mergeCell ref="AF63:AG63"/>
    <mergeCell ref="AF65:AG65"/>
    <mergeCell ref="AD65:AE65"/>
    <mergeCell ref="AD63:AE63"/>
    <mergeCell ref="AD64:AE64"/>
    <mergeCell ref="AF64:AG64"/>
    <mergeCell ref="U3:AJ3"/>
    <mergeCell ref="J3:K3"/>
    <mergeCell ref="T4:AJ4"/>
    <mergeCell ref="B69:AK69"/>
    <mergeCell ref="Z37:AC37"/>
    <mergeCell ref="U37:X37"/>
    <mergeCell ref="P37:S37"/>
    <mergeCell ref="F37:I37"/>
    <mergeCell ref="K37:N37"/>
    <mergeCell ref="C65:D65"/>
  </mergeCells>
  <printOptions horizontalCentered="1" verticalCentered="1"/>
  <pageMargins left="0.1968503937007874" right="0.1968503937007874" top="0.5905511811023623" bottom="0.1968503937007874" header="0.4330708661417323" footer="0.31496062992125984"/>
  <pageSetup blackAndWhite="1" horizontalDpi="600" verticalDpi="600" orientation="portrait" paperSize="9" scale="78" r:id="rId4"/>
  <headerFooter alignWithMargins="0">
    <oddHeader>&amp;R小規模多機能型居宅介護（予定用）</oddHeader>
  </headerFooter>
  <rowBreaks count="1" manualBreakCount="1">
    <brk id="28"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　裕介</dc:creator>
  <cp:keywords/>
  <dc:description/>
  <cp:lastModifiedBy>奥野　裕介</cp:lastModifiedBy>
  <dcterms:modified xsi:type="dcterms:W3CDTF">2019-07-29T05:55:37Z</dcterms:modified>
  <cp:category/>
  <cp:version/>
  <cp:contentType/>
  <cp:contentStatus/>
</cp:coreProperties>
</file>